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各課フォルダ\011総務課\004財政\01財政一般\01県照会\H28\05財政状況資料集\回答\"/>
    </mc:Choice>
  </mc:AlternateContent>
  <workbookProtection workbookPassword="979D" lockStructure="1"/>
  <bookViews>
    <workbookView xWindow="240" yWindow="60" windowWidth="14940" windowHeight="7875"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1" i="9" l="1"/>
  <c r="BG40" i="9"/>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AM41" i="9"/>
  <c r="U41" i="9"/>
  <c r="C41" i="9"/>
  <c r="CO40" i="9"/>
  <c r="BW40" i="9"/>
  <c r="AM40" i="9"/>
  <c r="U40" i="9"/>
  <c r="C40" i="9"/>
  <c r="CO39" i="9"/>
  <c r="AM39" i="9"/>
  <c r="U39" i="9"/>
  <c r="C39" i="9"/>
  <c r="CO38" i="9"/>
  <c r="AM38" i="9"/>
  <c r="U38" i="9"/>
  <c r="CO37" i="9"/>
  <c r="AM37" i="9"/>
  <c r="CO36" i="9"/>
  <c r="AM36"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c r="U35" i="9" s="1"/>
  <c r="U36" i="9" s="1"/>
  <c r="U37" i="9" s="1"/>
  <c r="AM34" i="9" l="1"/>
  <c r="BE34" i="9" s="1"/>
  <c r="BE35" i="9" s="1"/>
  <c r="BE36" i="9" s="1"/>
  <c r="BE37" i="9" s="1"/>
  <c r="BE38" i="9" s="1"/>
  <c r="BE39" i="9" s="1"/>
  <c r="BE40" i="9" s="1"/>
  <c r="BE41" i="9" s="1"/>
  <c r="BW34" i="9" l="1"/>
  <c r="BW35" i="9" s="1"/>
  <c r="BW36" i="9" s="1"/>
  <c r="BW37" i="9" s="1"/>
  <c r="BW38" i="9" s="1"/>
  <c r="BW39" i="9" s="1"/>
  <c r="CO34" i="9" l="1"/>
  <c r="CO35" i="9" s="1"/>
</calcChain>
</file>

<file path=xl/sharedStrings.xml><?xml version="1.0" encoding="utf-8"?>
<sst xmlns="http://schemas.openxmlformats.org/spreadsheetml/2006/main" count="1050" uniqueCount="556">
  <si>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</si>
  <si>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</si>
  <si>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</si>
  <si>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</si>
  <si>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</si>
  <si>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</si>
  <si>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</si>
  <si>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</si>
  <si>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</si>
  <si>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</si>
  <si>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</si>
  <si>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</si>
  <si>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</si>
  <si>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</si>
  <si>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</si>
  <si>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</si>
  <si>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</si>
  <si>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</si>
  <si>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</si>
  <si>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</si>
  <si>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</si>
  <si>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</si>
  <si>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</si>
  <si>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</si>
  <si>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</si>
  <si>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</si>
  <si>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</si>
  <si>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</si>
  <si>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</si>
  <si>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</si>
  <si>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</si>
  <si>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</si>
  <si>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</si>
  <si>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</si>
  <si>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</si>
  <si>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</si>
  <si>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</si>
  <si>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</si>
  <si>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</si>
  <si>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</si>
  <si>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</si>
  <si>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</si>
  <si>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</si>
  <si>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</si>
  <si>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</si>
  <si>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</si>
  <si>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</si>
  <si>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</si>
  <si>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</si>
  <si>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</si>
  <si>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</si>
  <si>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</si>
  <si>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</si>
  <si>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</si>
  <si>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</si>
  <si>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</si>
  <si>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</si>
  <si>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</si>
  <si>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</si>
  <si>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</si>
  <si>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</si>
  <si>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</si>
  <si>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</si>
  <si>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</si>
  <si>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</si>
  <si>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</si>
  <si>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</si>
  <si>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</si>
  <si>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</si>
  <si>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</si>
  <si>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</si>
  <si>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</si>
  <si>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</si>
  <si>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</si>
  <si>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</si>
  <si>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</si>
  <si>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</si>
  <si>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</si>
  <si>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</si>
  <si>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</si>
  <si>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</si>
  <si>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</si>
  <si>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</si>
  <si>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</si>
  <si>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</si>
  <si>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</si>
  <si>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</si>
  <si>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</si>
  <si>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</si>
  <si>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</si>
  <si>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</si>
  <si>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</si>
  <si>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</si>
  <si>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</si>
  <si>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</si>
  <si>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</si>
  <si>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</si>
  <si>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</si>
  <si>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</si>
  <si>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</si>
  <si>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</si>
  <si>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</si>
  <si>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</si>
  <si>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</si>
  <si>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</si>
  <si>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</si>
  <si>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</si>
  <si>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</si>
  <si>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</si>
  <si>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</si>
  <si>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</si>
  <si>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</si>
  <si>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</si>
  <si>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</si>
  <si>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</si>
  <si>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</si>
  <si>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</si>
  <si>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</si>
  <si>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</si>
  <si>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</si>
  <si>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</si>
  <si>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</si>
  <si>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</si>
  <si>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</si>
  <si>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</si>
  <si>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</si>
  <si>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</si>
  <si>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</si>
  <si>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</si>
  <si>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</si>
  <si>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</si>
  <si>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</si>
  <si>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</si>
  <si>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</si>
  <si>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</si>
  <si>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</si>
  <si>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</si>
  <si>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</si>
  <si>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</si>
  <si>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</si>
  <si>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</si>
  <si>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</si>
  <si>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</si>
  <si>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</si>
  <si>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</si>
  <si>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</si>
  <si>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</si>
  <si>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</si>
  <si>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</si>
  <si>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</si>
  <si>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</si>
  <si>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</si>
  <si>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</si>
  <si>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</si>
  <si>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</si>
  <si>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</si>
  <si>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</si>
  <si>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</si>
  <si>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</si>
  <si>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</si>
  <si>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</si>
  <si>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</si>
  <si>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</si>
  <si>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</si>
  <si>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</si>
  <si>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</si>
  <si>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</si>
  <si>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</si>
  <si>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</si>
  <si>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</si>
  <si>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</si>
  <si>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</si>
  <si>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</si>
  <si>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</si>
  <si>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</si>
  <si>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</si>
  <si>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</si>
  <si>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</si>
  <si>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</si>
  <si>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</si>
  <si>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</si>
  <si>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</si>
  <si>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</si>
  <si>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</si>
  <si>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</si>
  <si>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</si>
  <si>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</si>
  <si>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</si>
  <si>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</si>
  <si>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</si>
  <si>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</si>
  <si>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</si>
  <si>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</si>
  <si>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</si>
  <si>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鳥取県大山町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</si>
  <si>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</si>
  <si>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</si>
  <si>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</si>
  <si>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</si>
  <si>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</si>
  <si>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</si>
  <si>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</si>
  <si>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</si>
  <si>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</si>
  <si>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</si>
  <si>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</si>
  <si>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</si>
  <si>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</si>
  <si>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</si>
  <si>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</si>
  <si>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</si>
  <si>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</si>
  <si>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</si>
  <si>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</si>
  <si>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</si>
  <si>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</si>
  <si>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</si>
  <si>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</si>
  <si>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</si>
  <si>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</si>
  <si>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</si>
  <si>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</si>
  <si>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</si>
  <si>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</si>
  <si>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</si>
  <si>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</si>
  <si>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</si>
  <si>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</si>
  <si>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</si>
  <si>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</si>
  <si>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</si>
  <si>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</si>
  <si>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</si>
  <si>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</si>
  <si>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</si>
  <si>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</si>
  <si>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</si>
  <si>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</si>
  <si>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</si>
  <si>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</si>
  <si>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</si>
  <si>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</si>
  <si>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</si>
  <si>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</si>
  <si>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</si>
  <si>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</si>
  <si>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</si>
  <si>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</si>
  <si>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</si>
  <si>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</si>
  <si>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</si>
  <si>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</si>
  <si>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</si>
  <si>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</si>
  <si>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</si>
  <si>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</si>
  <si>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</si>
  <si>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</si>
  <si>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</si>
  <si>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</si>
  <si>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</si>
  <si>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</si>
  <si>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</si>
  <si>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</si>
  <si>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</si>
  <si>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</si>
  <si>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</si>
  <si>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</si>
  <si>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</si>
  <si>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</si>
  <si>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</si>
  <si>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</si>
  <si>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</si>
  <si>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</si>
  <si>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</si>
  <si>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</si>
  <si>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</si>
  <si>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</si>
  <si>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</si>
  <si>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</si>
  <si>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</si>
  <si>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</si>
  <si>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</si>
  <si>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</si>
  <si>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</si>
  <si>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</si>
  <si>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</si>
  <si>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</si>
  <si>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</si>
  <si>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</si>
  <si>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</si>
  <si>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</si>
  <si>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</si>
  <si>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</si>
  <si>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</si>
  <si>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</si>
  <si>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</si>
  <si>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</si>
  <si>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</si>
  <si>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</si>
  <si>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</si>
  <si>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</si>
  <si>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</si>
  <si>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</si>
  <si>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</si>
  <si>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</si>
  <si>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</si>
  <si>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</si>
  <si>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</si>
  <si>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</si>
  <si>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</si>
  <si>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</si>
  <si>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</si>
  <si>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</si>
  <si>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</si>
  <si>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</si>
  <si>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</si>
  <si>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</si>
  <si>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</si>
  <si>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</si>
  <si>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</si>
  <si>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</si>
  <si>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</si>
  <si>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</si>
  <si>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</si>
  <si>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</si>
  <si>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</si>
  <si>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</si>
  <si>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</si>
  <si>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</si>
  <si>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</si>
  <si>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</si>
  <si>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</si>
  <si>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</si>
  <si>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</si>
  <si>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</si>
  <si>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</si>
  <si>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</si>
  <si>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</si>
  <si>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</si>
  <si>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</si>
  <si>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</si>
  <si>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</si>
  <si>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鳥取県大山町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</si>
  <si>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</si>
  <si>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</si>
  <si>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</si>
  <si>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</si>
  <si>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</si>
  <si>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</si>
  <si>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</si>
  <si>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</si>
  <si>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</si>
  <si>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</si>
  <si>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</si>
  <si>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</si>
  <si>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</si>
  <si>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</si>
  <si>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</si>
  <si>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</si>
  <si>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</si>
  <si>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</si>
  <si>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</si>
  <si>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</si>
  <si>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</si>
  <si>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住宅新築資金等貸付事業特別会計</t>
    <phoneticPr fontId="5"/>
  </si>
  <si>
    <t>開拓専用水道特別会計</t>
    <phoneticPr fontId="5"/>
  </si>
  <si>
    <t>情報通信事業特別会計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</si>
  <si>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</si>
  <si>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</si>
  <si>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</si>
  <si>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</si>
  <si>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</si>
  <si>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</si>
  <si>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</si>
  <si>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</si>
  <si>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</si>
  <si>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</si>
  <si>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</si>
  <si>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</si>
  <si>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</si>
  <si>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</si>
  <si>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</si>
  <si>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</si>
  <si>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</si>
  <si>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</si>
  <si>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</si>
  <si>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夕陽の丘神田特別会計</t>
    <phoneticPr fontId="5"/>
  </si>
  <si>
    <t>法非適用企業</t>
    <phoneticPr fontId="5"/>
  </si>
  <si>
    <t>簡易水道事業特別会計</t>
    <phoneticPr fontId="5"/>
  </si>
  <si>
    <t>農業集落排水事業特別会計</t>
    <phoneticPr fontId="5"/>
  </si>
  <si>
    <t>公共下水道事業特別会計</t>
    <phoneticPr fontId="5"/>
  </si>
  <si>
    <t>風力発電事業特別会計</t>
    <phoneticPr fontId="5"/>
  </si>
  <si>
    <t>温泉事業特別会計</t>
    <phoneticPr fontId="5"/>
  </si>
  <si>
    <t>索道事業特別会計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</si>
  <si>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</si>
  <si>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</si>
  <si>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</si>
  <si>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</si>
  <si>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</si>
  <si>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</si>
  <si>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</si>
  <si>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</si>
  <si>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</si>
  <si>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</si>
  <si>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</si>
  <si>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</si>
  <si>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</si>
  <si>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</si>
  <si>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</si>
  <si>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</si>
  <si>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</si>
  <si>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</si>
  <si>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</si>
  <si>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</si>
  <si>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</si>
  <si>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</si>
  <si>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</si>
  <si>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</si>
  <si>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</si>
  <si>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</si>
  <si>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</si>
  <si>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</si>
  <si>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</si>
  <si>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</si>
  <si>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</si>
  <si>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</si>
  <si>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</si>
  <si>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</si>
  <si>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</si>
  <si>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</si>
  <si>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</si>
  <si>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</si>
  <si>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</si>
  <si>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</si>
  <si>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</si>
  <si>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</si>
  <si>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</si>
  <si>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</si>
  <si>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</si>
  <si>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</si>
  <si>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</si>
  <si>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</si>
  <si>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</si>
  <si>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</si>
  <si>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</si>
  <si>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</si>
  <si>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</si>
  <si>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</si>
  <si>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</si>
  <si>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</si>
  <si>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</si>
  <si>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</si>
  <si>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</si>
  <si>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</si>
  <si>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</si>
  <si>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</si>
  <si>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</si>
  <si>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</si>
  <si>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</si>
  <si>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</si>
  <si>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</si>
  <si>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</si>
  <si>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</si>
  <si>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</si>
  <si>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</si>
  <si>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</si>
  <si>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</si>
  <si>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</si>
  <si>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</si>
  <si>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</si>
  <si>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</si>
  <si>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</si>
  <si>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</si>
  <si>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</si>
  <si>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</si>
  <si>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</si>
  <si>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</si>
  <si>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</si>
  <si>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</si>
  <si>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</si>
  <si>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</si>
  <si>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</si>
  <si>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</si>
  <si>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</si>
  <si>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</si>
  <si>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</si>
  <si>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</si>
  <si>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</si>
  <si>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</si>
  <si>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</si>
  <si>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</si>
  <si>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</si>
  <si>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</si>
  <si>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</si>
  <si>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</si>
  <si>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</si>
  <si>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</si>
  <si>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</si>
  <si>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</si>
  <si>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</si>
  <si>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</si>
  <si>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</si>
  <si>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</si>
  <si>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</si>
  <si>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</si>
  <si>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</si>
  <si>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</si>
  <si>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</si>
  <si>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</si>
  <si>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</si>
  <si>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</si>
  <si>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</si>
  <si>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</si>
  <si>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</si>
  <si>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</si>
  <si>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</si>
  <si>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</si>
  <si>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</si>
  <si>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</si>
  <si>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</si>
  <si>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</si>
  <si>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</si>
  <si>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</si>
  <si>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</si>
  <si>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</si>
  <si>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</si>
  <si>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</si>
  <si>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</si>
  <si>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</si>
  <si>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国民健康保険特別会計</t>
  </si>
  <si>
    <t>介護保険特別会計</t>
  </si>
  <si>
    <t>▲ 0.04</t>
  </si>
  <si>
    <t>風力発電事業特別会計</t>
  </si>
  <si>
    <t>開拓専用水道特別会計</t>
  </si>
  <si>
    <t>索道事業特別会計</t>
  </si>
  <si>
    <t>後期高齢者医療特別会計</t>
  </si>
  <si>
    <t>その他会計（赤字）</t>
  </si>
  <si>
    <t>その他会計（黒字）</t>
  </si>
  <si>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</si>
  <si>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</si>
  <si>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鳥取県西部広域行政管理組合　一般会計</t>
    <phoneticPr fontId="2"/>
  </si>
  <si>
    <t>鳥取県町村職員退職手当組合</t>
    <phoneticPr fontId="2"/>
  </si>
  <si>
    <t>鳥取県後期高齢者医療広域連合　一般会計</t>
    <phoneticPr fontId="2"/>
  </si>
  <si>
    <t>鳥取県後期高齢者医療広域連合　後期高齢者医療特別会計</t>
    <phoneticPr fontId="2"/>
  </si>
  <si>
    <t>鳥取県町村消防災害補償組合　一般会計</t>
    <phoneticPr fontId="2"/>
  </si>
  <si>
    <t>鳥取県町村消防災害補償組合職員退職手当積立特別会計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</si>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</sst>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89976</c:v>
                </c:pt>
                <c:pt idx="1">
                  <c:v>89095</c:v>
                </c:pt>
                <c:pt idx="2">
                  <c:v>45688</c:v>
                </c:pt>
                <c:pt idx="3">
                  <c:v>86862</c:v>
                </c:pt>
                <c:pt idx="4">
                  <c:v>64442</c:v>
                </c:pt>
              </c:numCache>
            </c:numRef>
          </c:val>
          <c:smooth val="0"/>
        </c:ser>
        <c:dLbls>
          <c:showLegendKey val="0"/>
          <c:showVal val="0"/>
          <c:showCatName val="0"/>
          <c:showSerName val="0"/>
          <c:showPercent val="0"/>
          <c:showBubbleSize val="0"/>
        </c:dLbls>
        <c:marker val="1"/>
        <c:smooth val="0"/>
        <c:axId val="406348080"/>
        <c:axId val="406348472"/>
      </c:lineChart>
      <c:catAx>
        <c:axId val="406348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48472"/>
        <c:crosses val="autoZero"/>
        <c:auto val="1"/>
        <c:lblAlgn val="ctr"/>
        <c:lblOffset val="100"/>
        <c:tickLblSkip val="1"/>
        <c:tickMarkSkip val="1"/>
        <c:noMultiLvlLbl val="0"/>
      </c:catAx>
      <c:valAx>
        <c:axId val="4063484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4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c:v>
                </c:pt>
                <c:pt idx="1">
                  <c:v>4.3499999999999996</c:v>
                </c:pt>
                <c:pt idx="2">
                  <c:v>4.53</c:v>
                </c:pt>
                <c:pt idx="3">
                  <c:v>4.93</c:v>
                </c:pt>
                <c:pt idx="4">
                  <c:v>5.68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18.96</c:v>
                </c:pt>
                <c:pt idx="1">
                  <c:v>20.86</c:v>
                </c:pt>
                <c:pt idx="2">
                  <c:v>22.7</c:v>
                </c:pt>
                <c:pt idx="3">
                  <c:v>23.39</c:v>
                </c:pt>
                <c:pt idx="4">
                  <c:v>24.65</c:v>
                </c:pt>
              </c:numCache>
            </c:numRef>
          </c:val>
        </c:ser>
        <c:dLbls>
          <c:showLegendKey val="0"/>
          <c:showVal val="0"/>
          <c:showCatName val="0"/>
          <c:showSerName val="0"/>
          <c:showPercent val="0"/>
          <c:showBubbleSize val="0"/>
        </c:dLbls>
        <c:gapWidth val="250"/>
        <c:overlap val="100"/>
        <c:axId val="406349256"/>
        <c:axId val="40634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7.97</c:v>
                </c:pt>
                <c:pt idx="1">
                  <c:v>1.34</c:v>
                </c:pt>
                <c:pt idx="2">
                  <c:v>1.44</c:v>
                </c:pt>
                <c:pt idx="3">
                  <c:v>0.98</c:v>
                </c:pt>
                <c:pt idx="4">
                  <c:v>2.0699999999999998</c:v>
                </c:pt>
              </c:numCache>
            </c:numRef>
          </c:val>
          <c:smooth val="0"/>
        </c:ser>
        <c:dLbls>
          <c:showLegendKey val="0"/>
          <c:showVal val="0"/>
          <c:showCatName val="0"/>
          <c:showSerName val="0"/>
          <c:showPercent val="0"/>
          <c:showBubbleSize val="0"/>
        </c:dLbls>
        <c:marker val="1"/>
        <c:smooth val="0"/>
        <c:axId val="406349256"/>
        <c:axId val="406349648"/>
      </c:lineChart>
      <c:catAx>
        <c:axId val="40634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349648"/>
        <c:crosses val="autoZero"/>
        <c:auto val="1"/>
        <c:lblAlgn val="ctr"/>
        <c:lblOffset val="100"/>
        <c:tickLblSkip val="1"/>
        <c:tickMarkSkip val="1"/>
        <c:noMultiLvlLbl val="0"/>
      </c:catAx>
      <c:valAx>
        <c:axId val="40634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4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1.22</c:v>
                </c:pt>
                <c:pt idx="2">
                  <c:v>#N/A</c:v>
                </c:pt>
                <c:pt idx="3">
                  <c:v>7.0000000000000007E-2</c:v>
                </c:pt>
                <c:pt idx="4">
                  <c:v>#N/A</c:v>
                </c:pt>
                <c:pt idx="5">
                  <c:v>2.12</c:v>
                </c:pt>
                <c:pt idx="6">
                  <c:v>#N/A</c:v>
                </c:pt>
                <c:pt idx="7">
                  <c:v>0.77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0.05</c:v>
                </c:pt>
                <c:pt idx="4">
                  <c:v>#N/A</c:v>
                </c:pt>
                <c:pt idx="5">
                  <c:v>0.02</c:v>
                </c:pt>
                <c:pt idx="6">
                  <c:v>#N/A</c:v>
                </c:pt>
                <c:pt idx="7">
                  <c:v>0</c:v>
                </c:pt>
                <c:pt idx="8">
                  <c:v>#N/A</c:v>
                </c:pt>
                <c:pt idx="9">
                  <c:v>0.01</c:v>
                </c:pt>
              </c:numCache>
            </c:numRef>
          </c:val>
        </c:ser>
        <c:ser>
          <c:idx val="4"/>
          <c:order val="4"/>
          <c:tx>
            <c:strRef>
              <c:f>データシート!$A$31</c:f>
              <c:strCache>
                <c:ptCount val="1"/>
                <c:pt idx="0">
                  <c:v>開拓専用水道特別会計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0.06</c:v>
                </c:pt>
                <c:pt idx="4">
                  <c:v>#N/A</c:v>
                </c:pt>
                <c:pt idx="5">
                  <c:v>0.05</c:v>
                </c:pt>
                <c:pt idx="6">
                  <c:v>#N/A</c:v>
                </c:pt>
                <c:pt idx="7">
                  <c:v>0.05</c:v>
                </c:pt>
                <c:pt idx="8">
                  <c:v>#N/A</c:v>
                </c:pt>
                <c:pt idx="9">
                  <c:v>0.02</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0.01</c:v>
                </c:pt>
                <c:pt idx="4">
                  <c:v>#N/A</c:v>
                </c:pt>
                <c:pt idx="5">
                  <c:v>0.49</c:v>
                </c:pt>
                <c:pt idx="6">
                  <c:v>0.04</c:v>
                </c:pt>
                <c:pt idx="7">
                  <c:v>#N/A</c:v>
                </c:pt>
                <c:pt idx="8">
                  <c:v>#N/A</c:v>
                </c:pt>
                <c:pt idx="9">
                  <c:v>0.47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0.62</c:v>
                </c:pt>
                <c:pt idx="2">
                  <c:v>#N/A</c:v>
                </c:pt>
                <c:pt idx="3">
                  <c:v>0.56000000000000005</c:v>
                </c:pt>
                <c:pt idx="4">
                  <c:v>#N/A</c:v>
                </c:pt>
                <c:pt idx="5">
                  <c:v>0.72</c:v>
                </c:pt>
                <c:pt idx="6">
                  <c:v>#N/A</c:v>
                </c:pt>
                <c:pt idx="7">
                  <c:v>0.43</c:v>
                </c:pt>
                <c:pt idx="8">
                  <c:v>#N/A</c:v>
                </c:pt>
                <c:pt idx="9">
                  <c:v>0.84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2.16</c:v>
                </c:pt>
                <c:pt idx="2">
                  <c:v>#N/A</c:v>
                </c:pt>
                <c:pt idx="3">
                  <c:v>2.35</c:v>
                </c:pt>
                <c:pt idx="4">
                  <c:v>#N/A</c:v>
                </c:pt>
                <c:pt idx="5">
                  <c:v>2.4</c:v>
                </c:pt>
                <c:pt idx="6">
                  <c:v>#N/A</c:v>
                </c:pt>
                <c:pt idx="7">
                  <c:v>2.2200000000000002</c:v>
                </c:pt>
                <c:pt idx="8">
                  <c:v>#N/A</c:v>
                </c:pt>
                <c:pt idx="9">
                  <c:v>2.14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4.3600000000000003</c:v>
                </c:pt>
                <c:pt idx="2">
                  <c:v>#N/A</c:v>
                </c:pt>
                <c:pt idx="3">
                  <c:v>4.2699999999999996</c:v>
                </c:pt>
                <c:pt idx="4">
                  <c:v>#N/A</c:v>
                </c:pt>
                <c:pt idx="5">
                  <c:v>4.47</c:v>
                </c:pt>
                <c:pt idx="6">
                  <c:v>#N/A</c:v>
                </c:pt>
                <c:pt idx="7">
                  <c:v>4.87</c:v>
                </c:pt>
                <c:pt idx="8">
                  <c:v>#N/A</c:v>
                </c:pt>
                <c:pt idx="9">
                  <c:v>5.65</c:v>
                </c:pt>
              </c:numCache>
            </c:numRef>
          </c:val>
        </c:ser>
        <c:dLbls>
          <c:showLegendKey val="0"/>
          <c:showVal val="0"/>
          <c:showCatName val="0"/>
          <c:showSerName val="0"/>
          <c:showPercent val="0"/>
          <c:showBubbleSize val="0"/>
        </c:dLbls>
        <c:gapWidth val="150"/>
        <c:overlap val="100"/>
        <c:axId val="406350432"/>
        <c:axId val="406350824"/>
      </c:barChart>
      <c:catAx>
        <c:axId val="4063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350824"/>
        <c:crosses val="autoZero"/>
        <c:auto val="1"/>
        <c:lblAlgn val="ctr"/>
        <c:lblOffset val="100"/>
        <c:tickLblSkip val="1"/>
        <c:tickMarkSkip val="1"/>
        <c:noMultiLvlLbl val="0"/>
      </c:catAx>
      <c:valAx>
        <c:axId val="406350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5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1541</c:v>
                </c:pt>
                <c:pt idx="5">
                  <c:v>1589</c:v>
                </c:pt>
                <c:pt idx="8">
                  <c:v>1587</c:v>
                </c:pt>
                <c:pt idx="11">
                  <c:v>1547</c:v>
                </c:pt>
                <c:pt idx="14">
                  <c:v>1597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66</c:v>
                </c:pt>
                <c:pt idx="6">
                  <c:v>52</c:v>
                </c:pt>
                <c:pt idx="9">
                  <c:v>53</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824</c:v>
                </c:pt>
                <c:pt idx="3">
                  <c:v>590</c:v>
                </c:pt>
                <c:pt idx="6">
                  <c:v>559</c:v>
                </c:pt>
                <c:pt idx="9">
                  <c:v>531</c:v>
                </c:pt>
                <c:pt idx="12">
                  <c:v>541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1762</c:v>
                </c:pt>
                <c:pt idx="3">
                  <c:v>1989</c:v>
                </c:pt>
                <c:pt idx="6">
                  <c:v>1773</c:v>
                </c:pt>
                <c:pt idx="9">
                  <c:v>1596</c:v>
                </c:pt>
                <c:pt idx="12">
                  <c:v>1482</c:v>
                </c:pt>
              </c:numCache>
            </c:numRef>
          </c:val>
        </c:ser>
        <c:dLbls>
          <c:showLegendKey val="0"/>
          <c:showVal val="0"/>
          <c:showCatName val="0"/>
          <c:showSerName val="0"/>
          <c:showPercent val="0"/>
          <c:showBubbleSize val="0"/>
        </c:dLbls>
        <c:gapWidth val="100"/>
        <c:overlap val="100"/>
        <c:axId val="410539584"/>
        <c:axId val="410539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1127</c:v>
                </c:pt>
                <c:pt idx="2">
                  <c:v>#N/A</c:v>
                </c:pt>
                <c:pt idx="3">
                  <c:v>#N/A</c:v>
                </c:pt>
                <c:pt idx="4">
                  <c:v>1056</c:v>
                </c:pt>
                <c:pt idx="5">
                  <c:v>#N/A</c:v>
                </c:pt>
                <c:pt idx="6">
                  <c:v>#N/A</c:v>
                </c:pt>
                <c:pt idx="7">
                  <c:v>797</c:v>
                </c:pt>
                <c:pt idx="8">
                  <c:v>#N/A</c:v>
                </c:pt>
                <c:pt idx="9">
                  <c:v>#N/A</c:v>
                </c:pt>
                <c:pt idx="10">
                  <c:v>633</c:v>
                </c:pt>
                <c:pt idx="11">
                  <c:v>#N/A</c:v>
                </c:pt>
                <c:pt idx="12">
                  <c:v>#N/A</c:v>
                </c:pt>
                <c:pt idx="13">
                  <c:v>480</c:v>
                </c:pt>
                <c:pt idx="14">
                  <c:v>#N/A</c:v>
                </c:pt>
              </c:numCache>
            </c:numRef>
          </c:val>
          <c:smooth val="0"/>
        </c:ser>
        <c:dLbls>
          <c:showLegendKey val="0"/>
          <c:showVal val="0"/>
          <c:showCatName val="0"/>
          <c:showSerName val="0"/>
          <c:showPercent val="0"/>
          <c:showBubbleSize val="0"/>
        </c:dLbls>
        <c:marker val="1"/>
        <c:smooth val="0"/>
        <c:axId val="410539584"/>
        <c:axId val="410539976"/>
      </c:lineChart>
      <c:catAx>
        <c:axId val="4105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39976"/>
        <c:crosses val="autoZero"/>
        <c:auto val="1"/>
        <c:lblAlgn val="ctr"/>
        <c:lblOffset val="100"/>
        <c:tickLblSkip val="1"/>
        <c:tickMarkSkip val="1"/>
        <c:noMultiLvlLbl val="0"/>
      </c:catAx>
      <c:valAx>
        <c:axId val="410539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15140</c:v>
                </c:pt>
                <c:pt idx="5">
                  <c:v>14977</c:v>
                </c:pt>
                <c:pt idx="8">
                  <c:v>14649</c:v>
                </c:pt>
                <c:pt idx="11">
                  <c:v>14259</c:v>
                </c:pt>
                <c:pt idx="14">
                  <c:v>13794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574</c:v>
                </c:pt>
                <c:pt idx="5">
                  <c:v>499</c:v>
                </c:pt>
                <c:pt idx="8">
                  <c:v>396</c:v>
                </c:pt>
                <c:pt idx="11">
                  <c:v>333</c:v>
                </c:pt>
                <c:pt idx="14">
                  <c:v>277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3178</c:v>
                </c:pt>
                <c:pt idx="5">
                  <c:v>3780</c:v>
                </c:pt>
                <c:pt idx="8">
                  <c:v>3964</c:v>
                </c:pt>
                <c:pt idx="11">
                  <c:v>4034</c:v>
                </c:pt>
                <c:pt idx="14">
                  <c:v>4289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1562</c:v>
                </c:pt>
                <c:pt idx="3">
                  <c:v>1597</c:v>
                </c:pt>
                <c:pt idx="6">
                  <c:v>1611</c:v>
                </c:pt>
                <c:pt idx="9">
                  <c:v>1338</c:v>
                </c:pt>
                <c:pt idx="12">
                  <c:v>1285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330</c:v>
                </c:pt>
                <c:pt idx="3">
                  <c:v>269</c:v>
                </c:pt>
                <c:pt idx="6">
                  <c:v>256</c:v>
                </c:pt>
                <c:pt idx="9">
                  <c:v>314</c:v>
                </c:pt>
                <c:pt idx="12">
                  <c:v>360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7915</c:v>
                </c:pt>
                <c:pt idx="3">
                  <c:v>7466</c:v>
                </c:pt>
                <c:pt idx="6">
                  <c:v>7179</c:v>
                </c:pt>
                <c:pt idx="9">
                  <c:v>6464</c:v>
                </c:pt>
                <c:pt idx="12">
                  <c:v>5817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c:v>
                </c:pt>
                <c:pt idx="3">
                  <c:v>18</c:v>
                </c:pt>
                <c:pt idx="6">
                  <c:v>15</c:v>
                </c:pt>
                <c:pt idx="9">
                  <c:v>11</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13264</c:v>
                </c:pt>
                <c:pt idx="3">
                  <c:v>12939</c:v>
                </c:pt>
                <c:pt idx="6">
                  <c:v>12274</c:v>
                </c:pt>
                <c:pt idx="9">
                  <c:v>11997</c:v>
                </c:pt>
                <c:pt idx="12">
                  <c:v>11495</c:v>
                </c:pt>
              </c:numCache>
            </c:numRef>
          </c:val>
        </c:ser>
        <c:dLbls>
          <c:showLegendKey val="0"/>
          <c:showVal val="0"/>
          <c:showCatName val="0"/>
          <c:showSerName val="0"/>
          <c:showPercent val="0"/>
          <c:showBubbleSize val="0"/>
        </c:dLbls>
        <c:gapWidth val="100"/>
        <c:overlap val="100"/>
        <c:axId val="410542328"/>
        <c:axId val="41054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4201</c:v>
                </c:pt>
                <c:pt idx="2">
                  <c:v>#N/A</c:v>
                </c:pt>
                <c:pt idx="3">
                  <c:v>#N/A</c:v>
                </c:pt>
                <c:pt idx="4">
                  <c:v>3034</c:v>
                </c:pt>
                <c:pt idx="5">
                  <c:v>#N/A</c:v>
                </c:pt>
                <c:pt idx="6">
                  <c:v>#N/A</c:v>
                </c:pt>
                <c:pt idx="7">
                  <c:v>2327</c:v>
                </c:pt>
                <c:pt idx="8">
                  <c:v>#N/A</c:v>
                </c:pt>
                <c:pt idx="9">
                  <c:v>#N/A</c:v>
                </c:pt>
                <c:pt idx="10">
                  <c:v>1498</c:v>
                </c:pt>
                <c:pt idx="11">
                  <c:v>#N/A</c:v>
                </c:pt>
                <c:pt idx="12">
                  <c:v>#N/A</c:v>
                </c:pt>
                <c:pt idx="13">
                  <c:v>606</c:v>
                </c:pt>
                <c:pt idx="14">
                  <c:v>#N/A</c:v>
                </c:pt>
              </c:numCache>
            </c:numRef>
          </c:val>
          <c:smooth val="0"/>
        </c:ser>
        <c:dLbls>
          <c:showLegendKey val="0"/>
          <c:showVal val="0"/>
          <c:showCatName val="0"/>
          <c:showSerName val="0"/>
          <c:showPercent val="0"/>
          <c:showBubbleSize val="0"/>
        </c:dLbls>
        <c:marker val="1"/>
        <c:smooth val="0"/>
        <c:axId val="410542328"/>
        <c:axId val="410542720"/>
      </c:lineChart>
      <c:catAx>
        <c:axId val="41054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542720"/>
        <c:crosses val="autoZero"/>
        <c:auto val="1"/>
        <c:lblAlgn val="ctr"/>
        <c:lblOffset val="100"/>
        <c:tickLblSkip val="1"/>
        <c:tickMarkSkip val="1"/>
        <c:noMultiLvlLbl val="0"/>
      </c:catAx>
      <c:valAx>
        <c:axId val="41054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4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鳥取県大山町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17,189
17,139
189.83
10,866,728
10,392,752
417,823
7,349,809
11,275,127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前年度と横ばいであり、類似団体内平均と比較すると</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、鳥取県平均と比較すると</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下回っている。基準財政需要額の伸びに対し税を中心とした基準財政収入額が伸び悩んでいることが主な要因となっている。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今後も限られた財源の中で行財政改革を進め、さらに行政の効率化を図っていくことで財政の健全化を図る。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前年度と比較して１．９</a:t>
          </a:r>
          <a:r>
            <a:rPr kumimoji="1" lang="en-US" altLang="ja-JP" sz="1100">
              <a:latin typeface="ＭＳ Ｐゴシック"/>
            </a:rPr>
            <a:t>%</a:t>
          </a:r>
          <a:r>
            <a:rPr kumimoji="1" lang="ja-JP" altLang="en-US" sz="1100">
              <a:latin typeface="ＭＳ Ｐゴシック"/>
            </a:rPr>
            <a:t>、類似団体と比較して０．４</a:t>
          </a:r>
          <a:r>
            <a:rPr kumimoji="1" lang="en-US" altLang="ja-JP" sz="1100">
              <a:latin typeface="ＭＳ Ｐゴシック"/>
            </a:rPr>
            <a:t>%</a:t>
          </a:r>
          <a:r>
            <a:rPr kumimoji="1" lang="ja-JP" altLang="en-US" sz="1100">
              <a:latin typeface="ＭＳ Ｐゴシック"/>
            </a:rPr>
            <a:t>高い数値となったが、鳥取県平均と比較すると１．２</a:t>
          </a:r>
          <a:r>
            <a:rPr kumimoji="1" lang="en-US" altLang="ja-JP" sz="1100">
              <a:latin typeface="ＭＳ Ｐゴシック"/>
            </a:rPr>
            <a:t>%</a:t>
          </a:r>
          <a:r>
            <a:rPr kumimoji="1" lang="ja-JP" altLang="en-US" sz="1100">
              <a:latin typeface="ＭＳ Ｐゴシック"/>
            </a:rPr>
            <a:t>低い数値となった。</a:t>
          </a:r>
          <a:endParaRPr kumimoji="1" lang="en-US" altLang="ja-JP" sz="1100">
            <a:latin typeface="ＭＳ Ｐゴシック"/>
          </a:endParaRPr>
        </a:p>
        <a:p>
          <a:r>
            <a:rPr kumimoji="1" lang="ja-JP" altLang="en-US" sz="1100">
              <a:latin typeface="ＭＳ Ｐゴシック"/>
            </a:rPr>
            <a:t>　公債費の抑制のため、臨時財政対策債を前年度比</a:t>
          </a:r>
          <a:r>
            <a:rPr kumimoji="1" lang="en-US" altLang="ja-JP" sz="1100">
              <a:latin typeface="ＭＳ Ｐゴシック"/>
            </a:rPr>
            <a:t>4,940</a:t>
          </a:r>
          <a:r>
            <a:rPr kumimoji="1" lang="ja-JP" altLang="en-US" sz="1100">
              <a:latin typeface="ＭＳ Ｐゴシック"/>
            </a:rPr>
            <a:t>万円減の</a:t>
          </a:r>
          <a:r>
            <a:rPr kumimoji="1" lang="en-US" altLang="ja-JP" sz="1100">
              <a:latin typeface="ＭＳ Ｐゴシック"/>
            </a:rPr>
            <a:t>268,000</a:t>
          </a:r>
          <a:r>
            <a:rPr kumimoji="1" lang="ja-JP" altLang="en-US" sz="1100">
              <a:latin typeface="ＭＳ Ｐゴシック"/>
            </a:rPr>
            <a:t>千円しか借入を行わなかったこと、普通交付税も前年度比</a:t>
          </a:r>
          <a:r>
            <a:rPr kumimoji="1" lang="en-US" altLang="ja-JP" sz="1100">
              <a:latin typeface="ＭＳ Ｐゴシック"/>
            </a:rPr>
            <a:t>46,198</a:t>
          </a:r>
          <a:r>
            <a:rPr kumimoji="1" lang="ja-JP" altLang="en-US" sz="1100">
              <a:latin typeface="ＭＳ Ｐゴシック"/>
            </a:rPr>
            <a:t>千円の減となっており、分母となる経常収入が減少したこと、給料３</a:t>
          </a:r>
          <a:r>
            <a:rPr kumimoji="1" lang="en-US" altLang="ja-JP" sz="1100">
              <a:latin typeface="ＭＳ Ｐゴシック"/>
            </a:rPr>
            <a:t>%</a:t>
          </a:r>
          <a:r>
            <a:rPr kumimoji="1" lang="ja-JP" altLang="en-US" sz="1100">
              <a:latin typeface="ＭＳ Ｐゴシック"/>
            </a:rPr>
            <a:t>カットの廃止による人件費の増、職員の減に伴う外部委託化による委託料の増、補助金の増といった経常的支出の増が主な要因となり経常収支比率が上昇した。</a:t>
          </a:r>
          <a:endParaRPr kumimoji="1" lang="en-US" altLang="ja-JP" sz="1100">
            <a:latin typeface="ＭＳ Ｐゴシック"/>
          </a:endParaRPr>
        </a:p>
        <a:p>
          <a:r>
            <a:rPr kumimoji="1" lang="ja-JP" altLang="en-US" sz="1100">
              <a:latin typeface="ＭＳ Ｐゴシック"/>
            </a:rPr>
            <a:t>　今後は経常収支比率の高い公債費、物件費を中心に経常経費の削減に取り組み、数値の低下に努める。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170604</xdr:rowOff>
    </xdr:to>
    <xdr:cxnSp macro="">
      <xdr:nvCxnSpPr>
        <xdr:cNvPr id="130" name="直線コネクタ 129"/>
        <xdr:cNvCxnSpPr/>
      </xdr:nvCxnSpPr>
      <xdr:spPr>
        <a:xfrm>
          <a:off x="4114800" y="108191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106256</xdr:rowOff>
    </xdr:to>
    <xdr:cxnSp macro="">
      <xdr:nvCxnSpPr>
        <xdr:cNvPr id="133" name="直線コネクタ 132"/>
        <xdr:cNvCxnSpPr/>
      </xdr:nvCxnSpPr>
      <xdr:spPr>
        <a:xfrm flipV="1">
          <a:off x="3225800" y="108191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63</xdr:row>
      <xdr:rowOff>114300</xdr:rowOff>
    </xdr:to>
    <xdr:cxnSp macro="">
      <xdr:nvCxnSpPr>
        <xdr:cNvPr id="136" name="直線コネクタ 135"/>
        <xdr:cNvCxnSpPr/>
      </xdr:nvCxnSpPr>
      <xdr:spPr>
        <a:xfrm flipV="1">
          <a:off x="2336800" y="1090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63</xdr:row>
      <xdr:rowOff>114300</xdr:rowOff>
    </xdr:to>
    <xdr:cxnSp macro="">
      <xdr:nvCxnSpPr>
        <xdr:cNvPr id="139" name="直線コネクタ 138"/>
        <xdr:cNvCxnSpPr/>
      </xdr:nvCxnSpPr>
      <xdr:spPr>
        <a:xfrm>
          <a:off x="1447800" y="1050544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43" name="テキスト ボックス 142"/>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49" name="円/楕円 148"/>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91881</xdr:rowOff>
    </xdr:from>
    <xdr:ext cx="762000" cy="259045"/>
    <xdr:sp macro="" textlink="">
      <xdr:nvSpPr>
        <xdr:cNvPr id="150"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1" name="円/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2" name="テキスト ボックス 151"/>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3" name="円/楕円 152"/>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4" name="テキスト ボックス 153"/>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5" name="円/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6" name="テキスト ボックス 155"/>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7" name="円/楕円 156"/>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8" name="テキスト ボックス 157"/>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前年度と比較して</a:t>
          </a:r>
          <a:r>
            <a:rPr kumimoji="1" lang="en-US" altLang="ja-JP" sz="1100">
              <a:latin typeface="ＭＳ Ｐゴシック"/>
            </a:rPr>
            <a:t>11,305</a:t>
          </a:r>
          <a:r>
            <a:rPr kumimoji="1" lang="ja-JP" altLang="en-US" sz="1100">
              <a:latin typeface="ＭＳ Ｐゴシック"/>
            </a:rPr>
            <a:t>円、類似団体と比較して</a:t>
          </a:r>
          <a:r>
            <a:rPr kumimoji="1" lang="en-US" altLang="ja-JP" sz="1100">
              <a:latin typeface="ＭＳ Ｐゴシック"/>
            </a:rPr>
            <a:t>34,334</a:t>
          </a:r>
          <a:r>
            <a:rPr kumimoji="1" lang="ja-JP" altLang="en-US" sz="1100">
              <a:latin typeface="ＭＳ Ｐゴシック"/>
            </a:rPr>
            <a:t>円、鳥取県平均と比較して</a:t>
          </a:r>
          <a:r>
            <a:rPr kumimoji="1" lang="en-US" altLang="ja-JP" sz="1100">
              <a:latin typeface="ＭＳ Ｐゴシック"/>
            </a:rPr>
            <a:t>78,772</a:t>
          </a:r>
          <a:r>
            <a:rPr kumimoji="1" lang="ja-JP" altLang="en-US" sz="1100">
              <a:latin typeface="ＭＳ Ｐゴシック"/>
            </a:rPr>
            <a:t>円高くなっている。</a:t>
          </a:r>
          <a:endParaRPr kumimoji="1" lang="en-US" altLang="ja-JP" sz="1100">
            <a:latin typeface="ＭＳ Ｐゴシック"/>
          </a:endParaRPr>
        </a:p>
        <a:p>
          <a:r>
            <a:rPr kumimoji="1" lang="ja-JP" altLang="en-US" sz="1100">
              <a:latin typeface="ＭＳ Ｐゴシック"/>
            </a:rPr>
            <a:t>　人件費については、給料３</a:t>
          </a:r>
          <a:r>
            <a:rPr kumimoji="1" lang="en-US" altLang="ja-JP" sz="1100">
              <a:latin typeface="ＭＳ Ｐゴシック"/>
            </a:rPr>
            <a:t>%</a:t>
          </a:r>
          <a:r>
            <a:rPr kumimoji="1" lang="ja-JP" altLang="en-US" sz="1100">
              <a:latin typeface="ＭＳ Ｐゴシック"/>
            </a:rPr>
            <a:t>カットの終了が要因となり増加、物件費については、</a:t>
          </a:r>
          <a:r>
            <a:rPr lang="ja-JP" altLang="ja-JP" sz="1100">
              <a:solidFill>
                <a:schemeClr val="dk1"/>
              </a:solidFill>
              <a:effectLst/>
              <a:latin typeface="+mn-lt"/>
              <a:ea typeface="+mn-ea"/>
              <a:cs typeface="+mn-cs"/>
            </a:rPr>
            <a:t>ナラ枯れ駆除委託料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番号制度に係るシステム改修委託料</a:t>
          </a:r>
          <a:r>
            <a:rPr lang="ja-JP" altLang="en-US" sz="1100">
              <a:solidFill>
                <a:schemeClr val="dk1"/>
              </a:solidFill>
              <a:effectLst/>
              <a:latin typeface="+mn-lt"/>
              <a:ea typeface="+mn-ea"/>
              <a:cs typeface="+mn-cs"/>
            </a:rPr>
            <a:t>、ふるさと応援基金事業記念品の増などが主な要因となり増加している。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委託料と賃金が年々増加傾向にあり、今後も物件費の増加が懸念される。今後事務の効率化、経費の削減に努め、指数の改善を図る。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119317</xdr:rowOff>
    </xdr:from>
    <xdr:to>
      <xdr:col>7</xdr:col>
      <xdr:colOff>152400</xdr:colOff>
      <xdr:row>84</xdr:row>
      <xdr:rowOff>2425</xdr:rowOff>
    </xdr:to>
    <xdr:cxnSp macro="">
      <xdr:nvCxnSpPr>
        <xdr:cNvPr id="191" name="直線コネクタ 190"/>
        <xdr:cNvCxnSpPr/>
      </xdr:nvCxnSpPr>
      <xdr:spPr>
        <a:xfrm>
          <a:off x="4114800" y="14349667"/>
          <a:ext cx="838200" cy="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77315</xdr:rowOff>
    </xdr:from>
    <xdr:to>
      <xdr:col>6</xdr:col>
      <xdr:colOff>0</xdr:colOff>
      <xdr:row>83</xdr:row>
      <xdr:rowOff>119317</xdr:rowOff>
    </xdr:to>
    <xdr:cxnSp macro="">
      <xdr:nvCxnSpPr>
        <xdr:cNvPr id="194" name="直線コネクタ 193"/>
        <xdr:cNvCxnSpPr/>
      </xdr:nvCxnSpPr>
      <xdr:spPr>
        <a:xfrm>
          <a:off x="3225800" y="14307665"/>
          <a:ext cx="8890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77315</xdr:rowOff>
    </xdr:from>
    <xdr:to>
      <xdr:col>4</xdr:col>
      <xdr:colOff>482600</xdr:colOff>
      <xdr:row>83</xdr:row>
      <xdr:rowOff>128191</xdr:rowOff>
    </xdr:to>
    <xdr:cxnSp macro="">
      <xdr:nvCxnSpPr>
        <xdr:cNvPr id="197" name="直線コネクタ 196"/>
        <xdr:cNvCxnSpPr/>
      </xdr:nvCxnSpPr>
      <xdr:spPr>
        <a:xfrm flipV="1">
          <a:off x="2336800" y="14307665"/>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77522</xdr:rowOff>
    </xdr:from>
    <xdr:to>
      <xdr:col>3</xdr:col>
      <xdr:colOff>279400</xdr:colOff>
      <xdr:row>83</xdr:row>
      <xdr:rowOff>128191</xdr:rowOff>
    </xdr:to>
    <xdr:cxnSp macro="">
      <xdr:nvCxnSpPr>
        <xdr:cNvPr id="200" name="直線コネクタ 199"/>
        <xdr:cNvCxnSpPr/>
      </xdr:nvCxnSpPr>
      <xdr:spPr>
        <a:xfrm>
          <a:off x="1447800" y="14307872"/>
          <a:ext cx="889000" cy="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170232</xdr:rowOff>
    </xdr:from>
    <xdr:ext cx="762000" cy="259045"/>
    <xdr:sp macro="" textlink="">
      <xdr:nvSpPr>
        <xdr:cNvPr id="204" name="テキスト ボックス 203"/>
        <xdr:cNvSpPr txBox="1"/>
      </xdr:nvSpPr>
      <xdr:spPr>
        <a:xfrm>
          <a:off x="1066800" y="138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123075</xdr:rowOff>
    </xdr:from>
    <xdr:to>
      <xdr:col>7</xdr:col>
      <xdr:colOff>203200</xdr:colOff>
      <xdr:row>84</xdr:row>
      <xdr:rowOff>53225</xdr:rowOff>
    </xdr:to>
    <xdr:sp macro="" textlink="">
      <xdr:nvSpPr>
        <xdr:cNvPr id="210" name="円/楕円 209"/>
        <xdr:cNvSpPr/>
      </xdr:nvSpPr>
      <xdr:spPr>
        <a:xfrm>
          <a:off x="4902200" y="143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95152</xdr:rowOff>
    </xdr:from>
    <xdr:ext cx="762000" cy="259045"/>
    <xdr:sp macro="" textlink="">
      <xdr:nvSpPr>
        <xdr:cNvPr id="211" name="人件費・物件費等の状況該当値テキスト"/>
        <xdr:cNvSpPr txBox="1"/>
      </xdr:nvSpPr>
      <xdr:spPr>
        <a:xfrm>
          <a:off x="5041900" y="1432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208,397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68517</xdr:rowOff>
    </xdr:from>
    <xdr:to>
      <xdr:col>6</xdr:col>
      <xdr:colOff>50800</xdr:colOff>
      <xdr:row>83</xdr:row>
      <xdr:rowOff>170117</xdr:rowOff>
    </xdr:to>
    <xdr:sp macro="" textlink="">
      <xdr:nvSpPr>
        <xdr:cNvPr id="212" name="円/楕円 211"/>
        <xdr:cNvSpPr/>
      </xdr:nvSpPr>
      <xdr:spPr>
        <a:xfrm>
          <a:off x="4064000" y="142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154894</xdr:rowOff>
    </xdr:from>
    <xdr:ext cx="736600" cy="259045"/>
    <xdr:sp macro="" textlink="">
      <xdr:nvSpPr>
        <xdr:cNvPr id="213" name="テキスト ボックス 212"/>
        <xdr:cNvSpPr txBox="1"/>
      </xdr:nvSpPr>
      <xdr:spPr>
        <a:xfrm>
          <a:off x="3733800" y="1438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26515</xdr:rowOff>
    </xdr:from>
    <xdr:to>
      <xdr:col>4</xdr:col>
      <xdr:colOff>533400</xdr:colOff>
      <xdr:row>83</xdr:row>
      <xdr:rowOff>128115</xdr:rowOff>
    </xdr:to>
    <xdr:sp macro="" textlink="">
      <xdr:nvSpPr>
        <xdr:cNvPr id="214" name="円/楕円 213"/>
        <xdr:cNvSpPr/>
      </xdr:nvSpPr>
      <xdr:spPr>
        <a:xfrm>
          <a:off x="3175000" y="142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112892</xdr:rowOff>
    </xdr:from>
    <xdr:ext cx="762000" cy="259045"/>
    <xdr:sp macro="" textlink="">
      <xdr:nvSpPr>
        <xdr:cNvPr id="215" name="テキスト ボックス 214"/>
        <xdr:cNvSpPr txBox="1"/>
      </xdr:nvSpPr>
      <xdr:spPr>
        <a:xfrm>
          <a:off x="2844800" y="1434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77391</xdr:rowOff>
    </xdr:from>
    <xdr:to>
      <xdr:col>3</xdr:col>
      <xdr:colOff>330200</xdr:colOff>
      <xdr:row>84</xdr:row>
      <xdr:rowOff>7541</xdr:rowOff>
    </xdr:to>
    <xdr:sp macro="" textlink="">
      <xdr:nvSpPr>
        <xdr:cNvPr id="216" name="円/楕円 215"/>
        <xdr:cNvSpPr/>
      </xdr:nvSpPr>
      <xdr:spPr>
        <a:xfrm>
          <a:off x="2286000" y="14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163768</xdr:rowOff>
    </xdr:from>
    <xdr:ext cx="762000" cy="259045"/>
    <xdr:sp macro="" textlink="">
      <xdr:nvSpPr>
        <xdr:cNvPr id="217" name="テキスト ボックス 216"/>
        <xdr:cNvSpPr txBox="1"/>
      </xdr:nvSpPr>
      <xdr:spPr>
        <a:xfrm>
          <a:off x="1955800" y="1439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26722</xdr:rowOff>
    </xdr:from>
    <xdr:to>
      <xdr:col>2</xdr:col>
      <xdr:colOff>127000</xdr:colOff>
      <xdr:row>83</xdr:row>
      <xdr:rowOff>128322</xdr:rowOff>
    </xdr:to>
    <xdr:sp macro="" textlink="">
      <xdr:nvSpPr>
        <xdr:cNvPr id="218" name="円/楕円 217"/>
        <xdr:cNvSpPr/>
      </xdr:nvSpPr>
      <xdr:spPr>
        <a:xfrm>
          <a:off x="1397000" y="142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113099</xdr:rowOff>
    </xdr:from>
    <xdr:ext cx="762000" cy="259045"/>
    <xdr:sp macro="" textlink="">
      <xdr:nvSpPr>
        <xdr:cNvPr id="219" name="テキスト ボックス 218"/>
        <xdr:cNvSpPr txBox="1"/>
      </xdr:nvSpPr>
      <xdr:spPr>
        <a:xfrm>
          <a:off x="1066800" y="143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ラスパイレス指数は、類似団体内平均を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、全国町村平均を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号、特に良好な場合は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号昇給させることとなっているが、本町では該当がないため、ほとんどの職員が４号の昇給であることがラスパイレス指数が低い主な要因である。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119945</xdr:rowOff>
    </xdr:to>
    <xdr:cxnSp macro="">
      <xdr:nvCxnSpPr>
        <xdr:cNvPr id="253" name="直線コネクタ 252"/>
        <xdr:cNvCxnSpPr/>
      </xdr:nvCxnSpPr>
      <xdr:spPr>
        <a:xfrm flipV="1">
          <a:off x="16179800" y="142430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119945</xdr:rowOff>
    </xdr:from>
    <xdr:to>
      <xdr:col>23</xdr:col>
      <xdr:colOff>406400</xdr:colOff>
      <xdr:row>87</xdr:row>
      <xdr:rowOff>77611</xdr:rowOff>
    </xdr:to>
    <xdr:cxnSp macro="">
      <xdr:nvCxnSpPr>
        <xdr:cNvPr id="256" name="直線コネクタ 255"/>
        <xdr:cNvCxnSpPr/>
      </xdr:nvCxnSpPr>
      <xdr:spPr>
        <a:xfrm flipV="1">
          <a:off x="15290800" y="14350295"/>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77611</xdr:rowOff>
    </xdr:from>
    <xdr:to>
      <xdr:col>22</xdr:col>
      <xdr:colOff>203200</xdr:colOff>
      <xdr:row>89</xdr:row>
      <xdr:rowOff>123472</xdr:rowOff>
    </xdr:to>
    <xdr:cxnSp macro="">
      <xdr:nvCxnSpPr>
        <xdr:cNvPr id="259" name="直線コネクタ 258"/>
        <xdr:cNvCxnSpPr/>
      </xdr:nvCxnSpPr>
      <xdr:spPr>
        <a:xfrm flipV="1">
          <a:off x="14401800" y="14993761"/>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89</xdr:row>
      <xdr:rowOff>123472</xdr:rowOff>
    </xdr:to>
    <xdr:cxnSp macro="">
      <xdr:nvCxnSpPr>
        <xdr:cNvPr id="262" name="直線コネクタ 261"/>
        <xdr:cNvCxnSpPr/>
      </xdr:nvCxnSpPr>
      <xdr:spPr>
        <a:xfrm>
          <a:off x="13512800" y="14484350"/>
          <a:ext cx="889000" cy="8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65" name="フローチャート :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2" name="円/楕円 271"/>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3"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74" name="円/楕円 273"/>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9472</xdr:rowOff>
    </xdr:from>
    <xdr:ext cx="736600" cy="259045"/>
    <xdr:sp macro="" textlink="">
      <xdr:nvSpPr>
        <xdr:cNvPr id="275" name="テキスト ボックス 274"/>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26811</xdr:rowOff>
    </xdr:from>
    <xdr:to>
      <xdr:col>22</xdr:col>
      <xdr:colOff>254000</xdr:colOff>
      <xdr:row>87</xdr:row>
      <xdr:rowOff>128411</xdr:rowOff>
    </xdr:to>
    <xdr:sp macro="" textlink="">
      <xdr:nvSpPr>
        <xdr:cNvPr id="276" name="円/楕円 275"/>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138588</xdr:rowOff>
    </xdr:from>
    <xdr:ext cx="762000" cy="259045"/>
    <xdr:sp macro="" textlink="">
      <xdr:nvSpPr>
        <xdr:cNvPr id="277" name="テキスト ボックス 276"/>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78" name="円/楕円 277"/>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79" name="テキスト ボックス 278"/>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1" name="テキスト ボックス 28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人口千人当たり職員数は、類似団体内平均を0.</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人、鳥取県平均を3.</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人上回っている。</a:t>
          </a:r>
          <a:endParaRPr lang="ja-JP" altLang="ja-JP" sz="1400">
            <a:effectLst/>
          </a:endParaRPr>
        </a:p>
        <a:p>
          <a:r>
            <a:rPr lang="ja-JP" altLang="ja-JP" sz="1100" b="0" i="0" baseline="0">
              <a:solidFill>
                <a:schemeClr val="dk1"/>
              </a:solidFill>
              <a:effectLst/>
              <a:latin typeface="+mn-lt"/>
              <a:ea typeface="+mn-ea"/>
              <a:cs typeface="+mn-cs"/>
            </a:rPr>
            <a:t>第３次大山町定員適正化計画において平成３０年４月１日現在の職員数を１９７人（対</a:t>
          </a:r>
          <a:r>
            <a:rPr lang="en-US" altLang="ja-JP" sz="1100" b="0" i="0" baseline="0">
              <a:solidFill>
                <a:schemeClr val="dk1"/>
              </a:solidFill>
              <a:effectLst/>
              <a:latin typeface="+mn-lt"/>
              <a:ea typeface="+mn-ea"/>
              <a:cs typeface="+mn-cs"/>
            </a:rPr>
            <a:t>H25.4.1</a:t>
          </a:r>
          <a:r>
            <a:rPr lang="ja-JP" altLang="ja-JP" sz="1100" b="0" i="0" baseline="0">
              <a:solidFill>
                <a:schemeClr val="dk1"/>
              </a:solidFill>
              <a:effectLst/>
              <a:latin typeface="+mn-lt"/>
              <a:ea typeface="+mn-ea"/>
              <a:cs typeface="+mn-cs"/>
            </a:rPr>
            <a:t> △１７人（△</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）とすることを目標とし、近隣市町村や、類似団体の水準を参考にしつつ、機構改革や事務事業の見直しなどを適宜実施し、適正な職員数を目指す。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164624</xdr:rowOff>
    </xdr:from>
    <xdr:to>
      <xdr:col>24</xdr:col>
      <xdr:colOff>558800</xdr:colOff>
      <xdr:row>62</xdr:row>
      <xdr:rowOff>14288</xdr:rowOff>
    </xdr:to>
    <xdr:cxnSp macro="">
      <xdr:nvCxnSpPr>
        <xdr:cNvPr id="320" name="直線コネクタ 319"/>
        <xdr:cNvCxnSpPr/>
      </xdr:nvCxnSpPr>
      <xdr:spPr>
        <a:xfrm>
          <a:off x="16179800" y="10623074"/>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149543</xdr:rowOff>
    </xdr:from>
    <xdr:to>
      <xdr:col>23</xdr:col>
      <xdr:colOff>406400</xdr:colOff>
      <xdr:row>61</xdr:row>
      <xdr:rowOff>164624</xdr:rowOff>
    </xdr:to>
    <xdr:cxnSp macro="">
      <xdr:nvCxnSpPr>
        <xdr:cNvPr id="323" name="直線コネクタ 322"/>
        <xdr:cNvCxnSpPr/>
      </xdr:nvCxnSpPr>
      <xdr:spPr>
        <a:xfrm>
          <a:off x="15290800" y="1060799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149543</xdr:rowOff>
    </xdr:from>
    <xdr:to>
      <xdr:col>22</xdr:col>
      <xdr:colOff>203200</xdr:colOff>
      <xdr:row>62</xdr:row>
      <xdr:rowOff>39925</xdr:rowOff>
    </xdr:to>
    <xdr:cxnSp macro="">
      <xdr:nvCxnSpPr>
        <xdr:cNvPr id="326" name="直線コネクタ 325"/>
        <xdr:cNvCxnSpPr/>
      </xdr:nvCxnSpPr>
      <xdr:spPr>
        <a:xfrm flipV="1">
          <a:off x="14401800" y="10607993"/>
          <a:ext cx="889000" cy="6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39925</xdr:rowOff>
    </xdr:from>
    <xdr:to>
      <xdr:col>21</xdr:col>
      <xdr:colOff>0</xdr:colOff>
      <xdr:row>62</xdr:row>
      <xdr:rowOff>64056</xdr:rowOff>
    </xdr:to>
    <xdr:cxnSp macro="">
      <xdr:nvCxnSpPr>
        <xdr:cNvPr id="329" name="直線コネクタ 328"/>
        <xdr:cNvCxnSpPr/>
      </xdr:nvCxnSpPr>
      <xdr:spPr>
        <a:xfrm flipV="1">
          <a:off x="13512800" y="1066982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154719</xdr:rowOff>
    </xdr:from>
    <xdr:ext cx="762000" cy="259045"/>
    <xdr:sp macro="" textlink="">
      <xdr:nvSpPr>
        <xdr:cNvPr id="333" name="テキスト ボックス 332"/>
        <xdr:cNvSpPr txBox="1"/>
      </xdr:nvSpPr>
      <xdr:spPr>
        <a:xfrm>
          <a:off x="13131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39" name="円/楕円 338"/>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107015</xdr:rowOff>
    </xdr:from>
    <xdr:ext cx="762000" cy="259045"/>
    <xdr:sp macro="" textlink="">
      <xdr:nvSpPr>
        <xdr:cNvPr id="340"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113824</xdr:rowOff>
    </xdr:from>
    <xdr:to>
      <xdr:col>23</xdr:col>
      <xdr:colOff>457200</xdr:colOff>
      <xdr:row>62</xdr:row>
      <xdr:rowOff>43974</xdr:rowOff>
    </xdr:to>
    <xdr:sp macro="" textlink="">
      <xdr:nvSpPr>
        <xdr:cNvPr id="341" name="円/楕円 340"/>
        <xdr:cNvSpPr/>
      </xdr:nvSpPr>
      <xdr:spPr>
        <a:xfrm>
          <a:off x="16129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28751</xdr:rowOff>
    </xdr:from>
    <xdr:ext cx="736600" cy="259045"/>
    <xdr:sp macro="" textlink="">
      <xdr:nvSpPr>
        <xdr:cNvPr id="342" name="テキスト ボックス 341"/>
        <xdr:cNvSpPr txBox="1"/>
      </xdr:nvSpPr>
      <xdr:spPr>
        <a:xfrm>
          <a:off x="15798800" y="1065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98743</xdr:rowOff>
    </xdr:from>
    <xdr:to>
      <xdr:col>22</xdr:col>
      <xdr:colOff>254000</xdr:colOff>
      <xdr:row>62</xdr:row>
      <xdr:rowOff>28893</xdr:rowOff>
    </xdr:to>
    <xdr:sp macro="" textlink="">
      <xdr:nvSpPr>
        <xdr:cNvPr id="343" name="円/楕円 342"/>
        <xdr:cNvSpPr/>
      </xdr:nvSpPr>
      <xdr:spPr>
        <a:xfrm>
          <a:off x="15240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13670</xdr:rowOff>
    </xdr:from>
    <xdr:ext cx="762000" cy="259045"/>
    <xdr:sp macro="" textlink="">
      <xdr:nvSpPr>
        <xdr:cNvPr id="344" name="テキスト ボックス 343"/>
        <xdr:cNvSpPr txBox="1"/>
      </xdr:nvSpPr>
      <xdr:spPr>
        <a:xfrm>
          <a:off x="14909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160575</xdr:rowOff>
    </xdr:from>
    <xdr:to>
      <xdr:col>21</xdr:col>
      <xdr:colOff>50800</xdr:colOff>
      <xdr:row>62</xdr:row>
      <xdr:rowOff>90725</xdr:rowOff>
    </xdr:to>
    <xdr:sp macro="" textlink="">
      <xdr:nvSpPr>
        <xdr:cNvPr id="345" name="円/楕円 344"/>
        <xdr:cNvSpPr/>
      </xdr:nvSpPr>
      <xdr:spPr>
        <a:xfrm>
          <a:off x="14351000" y="10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75502</xdr:rowOff>
    </xdr:from>
    <xdr:ext cx="762000" cy="259045"/>
    <xdr:sp macro="" textlink="">
      <xdr:nvSpPr>
        <xdr:cNvPr id="346" name="テキスト ボックス 345"/>
        <xdr:cNvSpPr txBox="1"/>
      </xdr:nvSpPr>
      <xdr:spPr>
        <a:xfrm>
          <a:off x="14020800" y="107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13256</xdr:rowOff>
    </xdr:from>
    <xdr:to>
      <xdr:col>19</xdr:col>
      <xdr:colOff>533400</xdr:colOff>
      <xdr:row>62</xdr:row>
      <xdr:rowOff>114856</xdr:rowOff>
    </xdr:to>
    <xdr:sp macro="" textlink="">
      <xdr:nvSpPr>
        <xdr:cNvPr id="347" name="円/楕円 346"/>
        <xdr:cNvSpPr/>
      </xdr:nvSpPr>
      <xdr:spPr>
        <a:xfrm>
          <a:off x="13462000" y="106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99633</xdr:rowOff>
    </xdr:from>
    <xdr:ext cx="762000" cy="259045"/>
    <xdr:sp macro="" textlink="">
      <xdr:nvSpPr>
        <xdr:cNvPr id="348" name="テキスト ボックス 347"/>
        <xdr:cNvSpPr txBox="1"/>
      </xdr:nvSpPr>
      <xdr:spPr>
        <a:xfrm>
          <a:off x="13131800" y="10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減、類似団体平均と比べ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近年普通交付税交付額の増により標準財政規模が大きくなってきていること、平成２２年度の過疎地域指定により交付税措置の高い過疎債の比率が高くなり、過去の交付税措置の低い起債償還が終わってきていることなどが比率減少の要因である。</a:t>
          </a:r>
          <a:endParaRPr lang="ja-JP" altLang="ja-JP" sz="1400">
            <a:effectLst/>
          </a:endParaRPr>
        </a:p>
        <a:p>
          <a:r>
            <a:rPr kumimoji="1" lang="ja-JP" altLang="ja-JP" sz="1100">
              <a:solidFill>
                <a:schemeClr val="dk1"/>
              </a:solidFill>
              <a:effectLst/>
              <a:latin typeface="+mn-lt"/>
              <a:ea typeface="+mn-ea"/>
              <a:cs typeface="+mn-cs"/>
            </a:rPr>
            <a:t>　今後は繰上償還の実施と新規地方債借入の抑制を実施し、さらに数値を下げるように努める。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42</xdr:row>
      <xdr:rowOff>38805</xdr:rowOff>
    </xdr:to>
    <xdr:cxnSp macro="">
      <xdr:nvCxnSpPr>
        <xdr:cNvPr id="383" name="直線コネクタ 382"/>
        <xdr:cNvCxnSpPr/>
      </xdr:nvCxnSpPr>
      <xdr:spPr>
        <a:xfrm flipV="1">
          <a:off x="16179800" y="6824133"/>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4"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38805</xdr:rowOff>
    </xdr:from>
    <xdr:to>
      <xdr:col>23</xdr:col>
      <xdr:colOff>406400</xdr:colOff>
      <xdr:row>44</xdr:row>
      <xdr:rowOff>17639</xdr:rowOff>
    </xdr:to>
    <xdr:cxnSp macro="">
      <xdr:nvCxnSpPr>
        <xdr:cNvPr id="386" name="直線コネクタ 385"/>
        <xdr:cNvCxnSpPr/>
      </xdr:nvCxnSpPr>
      <xdr:spPr>
        <a:xfrm flipV="1">
          <a:off x="15290800" y="723970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88" name="テキスト ボックス 387"/>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17639</xdr:rowOff>
    </xdr:from>
    <xdr:to>
      <xdr:col>22</xdr:col>
      <xdr:colOff>203200</xdr:colOff>
      <xdr:row>44</xdr:row>
      <xdr:rowOff>124883</xdr:rowOff>
    </xdr:to>
    <xdr:cxnSp macro="">
      <xdr:nvCxnSpPr>
        <xdr:cNvPr id="389" name="直線コネクタ 388"/>
        <xdr:cNvCxnSpPr/>
      </xdr:nvCxnSpPr>
      <xdr:spPr>
        <a:xfrm flipV="1">
          <a:off x="14401800" y="75614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391" name="テキスト ボックス 390"/>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33867</xdr:rowOff>
    </xdr:to>
    <xdr:cxnSp macro="">
      <xdr:nvCxnSpPr>
        <xdr:cNvPr id="392" name="直線コネクタ 391"/>
        <xdr:cNvCxnSpPr/>
      </xdr:nvCxnSpPr>
      <xdr:spPr>
        <a:xfrm flipV="1">
          <a:off x="13512800" y="766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394" name="テキスト ボックス 39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62388</xdr:rowOff>
    </xdr:from>
    <xdr:ext cx="762000" cy="259045"/>
    <xdr:sp macro="" textlink="">
      <xdr:nvSpPr>
        <xdr:cNvPr id="396" name="テキスト ボックス 395"/>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2" name="円/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159455</xdr:rowOff>
    </xdr:from>
    <xdr:to>
      <xdr:col>23</xdr:col>
      <xdr:colOff>457200</xdr:colOff>
      <xdr:row>42</xdr:row>
      <xdr:rowOff>89605</xdr:rowOff>
    </xdr:to>
    <xdr:sp macro="" textlink="">
      <xdr:nvSpPr>
        <xdr:cNvPr id="404" name="円/楕円 403"/>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74382</xdr:rowOff>
    </xdr:from>
    <xdr:ext cx="736600" cy="259045"/>
    <xdr:sp macro="" textlink="">
      <xdr:nvSpPr>
        <xdr:cNvPr id="405" name="テキスト ボックス 404"/>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138289</xdr:rowOff>
    </xdr:from>
    <xdr:to>
      <xdr:col>22</xdr:col>
      <xdr:colOff>254000</xdr:colOff>
      <xdr:row>44</xdr:row>
      <xdr:rowOff>68439</xdr:rowOff>
    </xdr:to>
    <xdr:sp macro="" textlink="">
      <xdr:nvSpPr>
        <xdr:cNvPr id="406" name="円/楕円 405"/>
        <xdr:cNvSpPr/>
      </xdr:nvSpPr>
      <xdr:spPr>
        <a:xfrm>
          <a:off x="15240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53216</xdr:rowOff>
    </xdr:from>
    <xdr:ext cx="762000" cy="259045"/>
    <xdr:sp macro="" textlink="">
      <xdr:nvSpPr>
        <xdr:cNvPr id="407" name="テキスト ボックス 406"/>
        <xdr:cNvSpPr txBox="1"/>
      </xdr:nvSpPr>
      <xdr:spPr>
        <a:xfrm>
          <a:off x="14909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8" name="円/楕円 407"/>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09" name="テキスト ボックス 408"/>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0" name="円/楕円 409"/>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1" name="テキスト ボックス 41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類似団体平均と比べ３９．４</a:t>
          </a:r>
          <a:r>
            <a:rPr kumimoji="1" lang="en-US" altLang="ja-JP" sz="1100" baseline="0">
              <a:latin typeface="ＭＳ Ｐゴシック"/>
            </a:rPr>
            <a:t>%</a:t>
          </a:r>
          <a:r>
            <a:rPr kumimoji="1" lang="ja-JP" altLang="en-US" sz="1100" baseline="0">
              <a:latin typeface="ＭＳ Ｐゴシック"/>
            </a:rPr>
            <a:t>、鳥取県平均と比べ７６．２</a:t>
          </a:r>
          <a:r>
            <a:rPr kumimoji="1" lang="en-US" altLang="ja-JP" sz="1100" baseline="0">
              <a:latin typeface="ＭＳ Ｐゴシック"/>
            </a:rPr>
            <a:t>%</a:t>
          </a:r>
          <a:r>
            <a:rPr kumimoji="1" lang="ja-JP" altLang="en-US" sz="1100" baseline="0">
              <a:latin typeface="ＭＳ Ｐゴシック"/>
            </a:rPr>
            <a:t>下回っている。</a:t>
          </a:r>
          <a:endParaRPr kumimoji="1" lang="en-US" altLang="ja-JP" sz="1100" baseline="0">
            <a:latin typeface="ＭＳ Ｐゴシック"/>
          </a:endParaRPr>
        </a:p>
        <a:p>
          <a:r>
            <a:rPr kumimoji="1" lang="ja-JP" altLang="en-US" sz="1100" baseline="0">
              <a:latin typeface="ＭＳ Ｐゴシック"/>
            </a:rPr>
            <a:t>　分子部分で、下水道事業を中心とした地方債現在高の減、公営企業に対する繰入見込額の減、充当可能基金の増などのが主な要因となり、前年度と比べ１５．１</a:t>
          </a:r>
          <a:r>
            <a:rPr kumimoji="1" lang="en-US" altLang="ja-JP" sz="1100" baseline="0">
              <a:latin typeface="ＭＳ Ｐゴシック"/>
            </a:rPr>
            <a:t>%</a:t>
          </a:r>
          <a:r>
            <a:rPr kumimoji="1" lang="ja-JP" altLang="en-US" sz="1100" baseline="0">
              <a:latin typeface="ＭＳ Ｐゴシック"/>
            </a:rPr>
            <a:t>の減となった。</a:t>
          </a:r>
          <a:endParaRPr kumimoji="1" lang="en-US" altLang="ja-JP" sz="1100" baseline="0">
            <a:latin typeface="ＭＳ Ｐゴシック"/>
          </a:endParaRPr>
        </a:p>
        <a:p>
          <a:r>
            <a:rPr kumimoji="1" lang="ja-JP" altLang="en-US" sz="1100" baseline="0">
              <a:latin typeface="ＭＳ Ｐゴシック"/>
            </a:rPr>
            <a:t>　今後も新規地方債の発行を抑制し、将来にわたって健全で安定的な財政運営に努める。</a:t>
          </a:r>
          <a:endParaRPr kumimoji="1" lang="en-US" altLang="ja-JP" sz="11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31266</xdr:rowOff>
    </xdr:from>
    <xdr:to>
      <xdr:col>24</xdr:col>
      <xdr:colOff>558800</xdr:colOff>
      <xdr:row>15</xdr:row>
      <xdr:rowOff>33322</xdr:rowOff>
    </xdr:to>
    <xdr:cxnSp macro="">
      <xdr:nvCxnSpPr>
        <xdr:cNvPr id="447" name="直線コネクタ 446"/>
        <xdr:cNvCxnSpPr/>
      </xdr:nvCxnSpPr>
      <xdr:spPr>
        <a:xfrm flipV="1">
          <a:off x="16179800" y="2431566"/>
          <a:ext cx="8382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33322</xdr:rowOff>
    </xdr:from>
    <xdr:to>
      <xdr:col>23</xdr:col>
      <xdr:colOff>406400</xdr:colOff>
      <xdr:row>16</xdr:row>
      <xdr:rowOff>23888</xdr:rowOff>
    </xdr:to>
    <xdr:cxnSp macro="">
      <xdr:nvCxnSpPr>
        <xdr:cNvPr id="450" name="直線コネクタ 449"/>
        <xdr:cNvCxnSpPr/>
      </xdr:nvCxnSpPr>
      <xdr:spPr>
        <a:xfrm flipV="1">
          <a:off x="15290800" y="2605072"/>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2" name="テキスト ボックス 451"/>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23888</xdr:rowOff>
    </xdr:from>
    <xdr:to>
      <xdr:col>22</xdr:col>
      <xdr:colOff>203200</xdr:colOff>
      <xdr:row>16</xdr:row>
      <xdr:rowOff>143389</xdr:rowOff>
    </xdr:to>
    <xdr:cxnSp macro="">
      <xdr:nvCxnSpPr>
        <xdr:cNvPr id="453" name="直線コネクタ 452"/>
        <xdr:cNvCxnSpPr/>
      </xdr:nvCxnSpPr>
      <xdr:spPr>
        <a:xfrm flipV="1">
          <a:off x="14401800" y="276708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5" name="テキスト ボックス 454"/>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143389</xdr:rowOff>
    </xdr:from>
    <xdr:to>
      <xdr:col>21</xdr:col>
      <xdr:colOff>0</xdr:colOff>
      <xdr:row>18</xdr:row>
      <xdr:rowOff>1572</xdr:rowOff>
    </xdr:to>
    <xdr:cxnSp macro="">
      <xdr:nvCxnSpPr>
        <xdr:cNvPr id="456" name="直線コネクタ 455"/>
        <xdr:cNvCxnSpPr/>
      </xdr:nvCxnSpPr>
      <xdr:spPr>
        <a:xfrm flipV="1">
          <a:off x="13512800" y="28865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8" name="テキスト ボックス 457"/>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9" name="フローチャート : 判断 458"/>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60" name="テキスト ボックス 459"/>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151916</xdr:rowOff>
    </xdr:from>
    <xdr:to>
      <xdr:col>24</xdr:col>
      <xdr:colOff>609600</xdr:colOff>
      <xdr:row>14</xdr:row>
      <xdr:rowOff>82066</xdr:rowOff>
    </xdr:to>
    <xdr:sp macro="" textlink="">
      <xdr:nvSpPr>
        <xdr:cNvPr id="466" name="円/楕円 465"/>
        <xdr:cNvSpPr/>
      </xdr:nvSpPr>
      <xdr:spPr>
        <a:xfrm>
          <a:off x="16967200" y="23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73193</xdr:rowOff>
    </xdr:from>
    <xdr:ext cx="762000" cy="259045"/>
    <xdr:sp macro="" textlink="">
      <xdr:nvSpPr>
        <xdr:cNvPr id="467" name="将来負担の状況該当値テキスト"/>
        <xdr:cNvSpPr txBox="1"/>
      </xdr:nvSpPr>
      <xdr:spPr>
        <a:xfrm>
          <a:off x="17106900" y="23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153972</xdr:rowOff>
    </xdr:from>
    <xdr:to>
      <xdr:col>23</xdr:col>
      <xdr:colOff>457200</xdr:colOff>
      <xdr:row>15</xdr:row>
      <xdr:rowOff>84122</xdr:rowOff>
    </xdr:to>
    <xdr:sp macro="" textlink="">
      <xdr:nvSpPr>
        <xdr:cNvPr id="468" name="円/楕円 467"/>
        <xdr:cNvSpPr/>
      </xdr:nvSpPr>
      <xdr:spPr>
        <a:xfrm>
          <a:off x="16129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94299</xdr:rowOff>
    </xdr:from>
    <xdr:ext cx="736600" cy="259045"/>
    <xdr:sp macro="" textlink="">
      <xdr:nvSpPr>
        <xdr:cNvPr id="469" name="テキスト ボックス 468"/>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144538</xdr:rowOff>
    </xdr:from>
    <xdr:to>
      <xdr:col>22</xdr:col>
      <xdr:colOff>254000</xdr:colOff>
      <xdr:row>16</xdr:row>
      <xdr:rowOff>74688</xdr:rowOff>
    </xdr:to>
    <xdr:sp macro="" textlink="">
      <xdr:nvSpPr>
        <xdr:cNvPr id="470" name="円/楕円 469"/>
        <xdr:cNvSpPr/>
      </xdr:nvSpPr>
      <xdr:spPr>
        <a:xfrm>
          <a:off x="15240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84865</xdr:rowOff>
    </xdr:from>
    <xdr:ext cx="762000" cy="259045"/>
    <xdr:sp macro="" textlink="">
      <xdr:nvSpPr>
        <xdr:cNvPr id="471" name="テキスト ボックス 470"/>
        <xdr:cNvSpPr txBox="1"/>
      </xdr:nvSpPr>
      <xdr:spPr>
        <a:xfrm>
          <a:off x="14909800" y="24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92589</xdr:rowOff>
    </xdr:from>
    <xdr:to>
      <xdr:col>21</xdr:col>
      <xdr:colOff>50800</xdr:colOff>
      <xdr:row>17</xdr:row>
      <xdr:rowOff>22739</xdr:rowOff>
    </xdr:to>
    <xdr:sp macro="" textlink="">
      <xdr:nvSpPr>
        <xdr:cNvPr id="472" name="円/楕円 471"/>
        <xdr:cNvSpPr/>
      </xdr:nvSpPr>
      <xdr:spPr>
        <a:xfrm>
          <a:off x="14351000" y="2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32916</xdr:rowOff>
    </xdr:from>
    <xdr:ext cx="762000" cy="259045"/>
    <xdr:sp macro="" textlink="">
      <xdr:nvSpPr>
        <xdr:cNvPr id="473" name="テキスト ボックス 472"/>
        <xdr:cNvSpPr txBox="1"/>
      </xdr:nvSpPr>
      <xdr:spPr>
        <a:xfrm>
          <a:off x="14020800" y="260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122222</xdr:rowOff>
    </xdr:from>
    <xdr:to>
      <xdr:col>19</xdr:col>
      <xdr:colOff>533400</xdr:colOff>
      <xdr:row>18</xdr:row>
      <xdr:rowOff>52372</xdr:rowOff>
    </xdr:to>
    <xdr:sp macro="" textlink="">
      <xdr:nvSpPr>
        <xdr:cNvPr id="474" name="円/楕円 473"/>
        <xdr:cNvSpPr/>
      </xdr:nvSpPr>
      <xdr:spPr>
        <a:xfrm>
          <a:off x="134620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62549</xdr:rowOff>
    </xdr:from>
    <xdr:ext cx="762000" cy="259045"/>
    <xdr:sp macro="" textlink="">
      <xdr:nvSpPr>
        <xdr:cNvPr id="475" name="テキスト ボックス 474"/>
        <xdr:cNvSpPr txBox="1"/>
      </xdr:nvSpPr>
      <xdr:spPr>
        <a:xfrm>
          <a:off x="13131800" y="28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鳥取県大山町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17,189
17,139
189.83
10,866,728
10,392,752
417,823
7,349,809
11,275,127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前年度と比べ０．９</a:t>
          </a:r>
          <a:r>
            <a:rPr kumimoji="1" lang="en-US" altLang="ja-JP" sz="1300">
              <a:latin typeface="ＭＳ Ｐゴシック"/>
            </a:rPr>
            <a:t>%</a:t>
          </a:r>
          <a:r>
            <a:rPr kumimoji="1" lang="ja-JP" altLang="en-US" sz="1300">
              <a:latin typeface="ＭＳ Ｐゴシック"/>
            </a:rPr>
            <a:t>、鳥取県平均と比べ０．４</a:t>
          </a:r>
          <a:r>
            <a:rPr kumimoji="1" lang="en-US" altLang="ja-JP" sz="1300">
              <a:latin typeface="ＭＳ Ｐゴシック"/>
            </a:rPr>
            <a:t>%</a:t>
          </a:r>
          <a:r>
            <a:rPr kumimoji="1" lang="ja-JP" altLang="en-US" sz="1300">
              <a:latin typeface="ＭＳ Ｐゴシック"/>
            </a:rPr>
            <a:t>高くなっているが、類似団体内平均と比べると１．０</a:t>
          </a:r>
          <a:r>
            <a:rPr kumimoji="1" lang="en-US" altLang="ja-JP" sz="1300">
              <a:latin typeface="ＭＳ Ｐゴシック"/>
            </a:rPr>
            <a:t>%</a:t>
          </a:r>
          <a:r>
            <a:rPr kumimoji="1" lang="ja-JP" altLang="en-US" sz="1300">
              <a:latin typeface="ＭＳ Ｐゴシック"/>
            </a:rPr>
            <a:t>低くなっている。</a:t>
          </a:r>
          <a:endParaRPr kumimoji="1" lang="en-US" altLang="ja-JP" sz="1300">
            <a:latin typeface="ＭＳ Ｐゴシック"/>
          </a:endParaRPr>
        </a:p>
        <a:p>
          <a:r>
            <a:rPr kumimoji="1" lang="ja-JP" altLang="en-US" sz="1300">
              <a:latin typeface="ＭＳ Ｐゴシック"/>
            </a:rPr>
            <a:t>　平成２５年度末で給料３</a:t>
          </a:r>
          <a:r>
            <a:rPr kumimoji="1" lang="en-US" altLang="ja-JP" sz="1300">
              <a:latin typeface="ＭＳ Ｐゴシック"/>
            </a:rPr>
            <a:t>%</a:t>
          </a:r>
          <a:r>
            <a:rPr kumimoji="1" lang="ja-JP" altLang="en-US" sz="1300">
              <a:latin typeface="ＭＳ Ｐゴシック"/>
            </a:rPr>
            <a:t>カットを廃止しし給料が前年度比</a:t>
          </a:r>
          <a:r>
            <a:rPr kumimoji="1" lang="en-US" altLang="ja-JP" sz="1300">
              <a:latin typeface="ＭＳ Ｐゴシック"/>
            </a:rPr>
            <a:t>28,687</a:t>
          </a:r>
          <a:r>
            <a:rPr kumimoji="1" lang="ja-JP" altLang="en-US" sz="1300">
              <a:latin typeface="ＭＳ Ｐゴシック"/>
            </a:rPr>
            <a:t>千円、期末勤勉手当が</a:t>
          </a:r>
          <a:r>
            <a:rPr kumimoji="1" lang="en-US" altLang="ja-JP" sz="1300">
              <a:latin typeface="ＭＳ Ｐゴシック"/>
            </a:rPr>
            <a:t>12,428</a:t>
          </a:r>
          <a:r>
            <a:rPr kumimoji="1" lang="ja-JP" altLang="en-US" sz="1300">
              <a:latin typeface="ＭＳ Ｐゴシック"/>
            </a:rPr>
            <a:t>千円の増となった</a:t>
          </a:r>
          <a:r>
            <a:rPr kumimoji="1" lang="ja-JP" altLang="en-US" sz="1300">
              <a:solidFill>
                <a:schemeClr val="dk1"/>
              </a:solidFill>
              <a:effectLst/>
              <a:latin typeface="+mn-lt"/>
              <a:ea typeface="+mn-ea"/>
              <a:cs typeface="+mn-cs"/>
            </a:rPr>
            <a:t>ことが主な要因である。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今後も定員適正化計画に基づく定数管理により、人件費の抑制に努める。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78014</xdr:rowOff>
    </xdr:to>
    <xdr:cxnSp macro="">
      <xdr:nvCxnSpPr>
        <xdr:cNvPr id="66" name="直線コネクタ 65"/>
        <xdr:cNvCxnSpPr/>
      </xdr:nvCxnSpPr>
      <xdr:spPr>
        <a:xfrm>
          <a:off x="3987800" y="6152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36</xdr:row>
      <xdr:rowOff>88900</xdr:rowOff>
    </xdr:to>
    <xdr:cxnSp macro="">
      <xdr:nvCxnSpPr>
        <xdr:cNvPr id="69" name="直線コネクタ 68"/>
        <xdr:cNvCxnSpPr/>
      </xdr:nvCxnSpPr>
      <xdr:spPr>
        <a:xfrm flipV="1">
          <a:off x="3098800" y="6152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140607</xdr:rowOff>
    </xdr:from>
    <xdr:to>
      <xdr:col>4</xdr:col>
      <xdr:colOff>346075</xdr:colOff>
      <xdr:row>36</xdr:row>
      <xdr:rowOff>88900</xdr:rowOff>
    </xdr:to>
    <xdr:cxnSp macro="">
      <xdr:nvCxnSpPr>
        <xdr:cNvPr id="72" name="直線コネクタ 71"/>
        <xdr:cNvCxnSpPr/>
      </xdr:nvCxnSpPr>
      <xdr:spPr>
        <a:xfrm>
          <a:off x="2209800" y="614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140607</xdr:rowOff>
    </xdr:from>
    <xdr:to>
      <xdr:col>3</xdr:col>
      <xdr:colOff>142875</xdr:colOff>
      <xdr:row>35</xdr:row>
      <xdr:rowOff>140607</xdr:rowOff>
    </xdr:to>
    <xdr:cxnSp macro="">
      <xdr:nvCxnSpPr>
        <xdr:cNvPr id="75" name="直線コネクタ 74"/>
        <xdr:cNvCxnSpPr/>
      </xdr:nvCxnSpPr>
      <xdr:spPr>
        <a:xfrm>
          <a:off x="1320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148970</xdr:rowOff>
    </xdr:from>
    <xdr:ext cx="762000" cy="259045"/>
    <xdr:sp macro="" textlink="">
      <xdr:nvSpPr>
        <xdr:cNvPr id="79" name="テキスト ボックス 78"/>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5" name="円/楕円 84"/>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6"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7" name="円/楕円 86"/>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88" name="テキスト ボックス 87"/>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89807</xdr:rowOff>
    </xdr:from>
    <xdr:to>
      <xdr:col>3</xdr:col>
      <xdr:colOff>193675</xdr:colOff>
      <xdr:row>36</xdr:row>
      <xdr:rowOff>19957</xdr:rowOff>
    </xdr:to>
    <xdr:sp macro="" textlink="">
      <xdr:nvSpPr>
        <xdr:cNvPr id="91" name="円/楕円 90"/>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30134</xdr:rowOff>
    </xdr:from>
    <xdr:ext cx="762000" cy="259045"/>
    <xdr:sp macro="" textlink="">
      <xdr:nvSpPr>
        <xdr:cNvPr id="92" name="テキスト ボックス 91"/>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3" name="円/楕円 92"/>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4" name="テキスト ボックス 93"/>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前年度と比べ０．３</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増となった。類似団体内平均と比べて４．６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、鳥取県平均と比べて５．０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高くなっており、また類似団体内順位では最下位に近い順位となっている。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賃金や委託経費が年々増加していることが数値増の要因となっていることから、事務の効率化、経費削減等行財政改革に努め、数値の改善に努める。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19050</xdr:rowOff>
    </xdr:from>
    <xdr:to>
      <xdr:col>24</xdr:col>
      <xdr:colOff>31750</xdr:colOff>
      <xdr:row>19</xdr:row>
      <xdr:rowOff>57150</xdr:rowOff>
    </xdr:to>
    <xdr:cxnSp macro="">
      <xdr:nvCxnSpPr>
        <xdr:cNvPr id="127" name="直線コネクタ 126"/>
        <xdr:cNvCxnSpPr/>
      </xdr:nvCxnSpPr>
      <xdr:spPr>
        <a:xfrm>
          <a:off x="15671800" y="327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19</xdr:row>
      <xdr:rowOff>19050</xdr:rowOff>
    </xdr:to>
    <xdr:cxnSp macro="">
      <xdr:nvCxnSpPr>
        <xdr:cNvPr id="130" name="直線コネクタ 129"/>
        <xdr:cNvCxnSpPr/>
      </xdr:nvCxnSpPr>
      <xdr:spPr>
        <a:xfrm>
          <a:off x="14782800" y="3098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18</xdr:row>
      <xdr:rowOff>12700</xdr:rowOff>
    </xdr:to>
    <xdr:cxnSp macro="">
      <xdr:nvCxnSpPr>
        <xdr:cNvPr id="133" name="直線コネクタ 132"/>
        <xdr:cNvCxnSpPr/>
      </xdr:nvCxnSpPr>
      <xdr:spPr>
        <a:xfrm>
          <a:off x="13893800" y="2933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17</xdr:row>
      <xdr:rowOff>19050</xdr:rowOff>
    </xdr:to>
    <xdr:cxnSp macro="">
      <xdr:nvCxnSpPr>
        <xdr:cNvPr id="136" name="直線コネクタ 135"/>
        <xdr:cNvCxnSpPr/>
      </xdr:nvCxnSpPr>
      <xdr:spPr>
        <a:xfrm>
          <a:off x="13004800" y="2794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40" name="テキスト ボックス 13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6350</xdr:rowOff>
    </xdr:from>
    <xdr:to>
      <xdr:col>24</xdr:col>
      <xdr:colOff>82550</xdr:colOff>
      <xdr:row>19</xdr:row>
      <xdr:rowOff>107950</xdr:rowOff>
    </xdr:to>
    <xdr:sp macro="" textlink="">
      <xdr:nvSpPr>
        <xdr:cNvPr id="146" name="円/楕円 145"/>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149877</xdr:rowOff>
    </xdr:from>
    <xdr:ext cx="762000" cy="259045"/>
    <xdr:sp macro="" textlink="">
      <xdr:nvSpPr>
        <xdr:cNvPr id="147"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139700</xdr:rowOff>
    </xdr:from>
    <xdr:to>
      <xdr:col>22</xdr:col>
      <xdr:colOff>615950</xdr:colOff>
      <xdr:row>19</xdr:row>
      <xdr:rowOff>69850</xdr:rowOff>
    </xdr:to>
    <xdr:sp macro="" textlink="">
      <xdr:nvSpPr>
        <xdr:cNvPr id="148" name="円/楕円 147"/>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54627</xdr:rowOff>
    </xdr:from>
    <xdr:ext cx="736600" cy="259045"/>
    <xdr:sp macro="" textlink="">
      <xdr:nvSpPr>
        <xdr:cNvPr id="149" name="テキスト ボックス 148"/>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0" name="円/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1" name="テキスト ボックス 150"/>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2" name="円/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53" name="テキスト ボックス 152"/>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4" name="円/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前年度と比べ０．２</a:t>
          </a:r>
          <a:r>
            <a:rPr kumimoji="1" lang="en-US" altLang="ja-JP" sz="1300">
              <a:latin typeface="ＭＳ Ｐゴシック"/>
            </a:rPr>
            <a:t>%</a:t>
          </a:r>
          <a:r>
            <a:rPr kumimoji="1" lang="ja-JP" altLang="en-US" sz="1300">
              <a:latin typeface="ＭＳ Ｐゴシック"/>
            </a:rPr>
            <a:t>高くなっているが、類似団体内平均と比べると２．１</a:t>
          </a:r>
          <a:r>
            <a:rPr kumimoji="1" lang="en-US" altLang="ja-JP" sz="1300">
              <a:latin typeface="ＭＳ Ｐゴシック"/>
            </a:rPr>
            <a:t>%</a:t>
          </a:r>
          <a:r>
            <a:rPr kumimoji="1" lang="ja-JP" altLang="en-US" sz="1300">
              <a:latin typeface="ＭＳ Ｐゴシック"/>
            </a:rPr>
            <a:t>、鳥取県平均と比べると５．４</a:t>
          </a:r>
          <a:r>
            <a:rPr kumimoji="1" lang="en-US" altLang="ja-JP" sz="1300">
              <a:latin typeface="ＭＳ Ｐゴシック"/>
            </a:rPr>
            <a:t>%</a:t>
          </a:r>
          <a:r>
            <a:rPr kumimoji="1" lang="ja-JP" altLang="en-US" sz="1300">
              <a:latin typeface="ＭＳ Ｐゴシック"/>
            </a:rPr>
            <a:t>低くなっている。</a:t>
          </a:r>
          <a:endParaRPr kumimoji="1" lang="en-US" altLang="ja-JP" sz="1300">
            <a:latin typeface="ＭＳ Ｐゴシック"/>
          </a:endParaRPr>
        </a:p>
        <a:p>
          <a:r>
            <a:rPr kumimoji="1" lang="ja-JP" altLang="en-US" sz="1300">
              <a:latin typeface="ＭＳ Ｐゴシック"/>
            </a:rPr>
            <a:t>　制度の新設に伴う臨時福祉給付金事業</a:t>
          </a:r>
          <a:r>
            <a:rPr kumimoji="1" lang="en-US" altLang="ja-JP" sz="1300">
              <a:latin typeface="ＭＳ Ｐゴシック"/>
            </a:rPr>
            <a:t>44,985</a:t>
          </a:r>
          <a:r>
            <a:rPr kumimoji="1" lang="ja-JP" altLang="en-US" sz="1300">
              <a:latin typeface="ＭＳ Ｐゴシック"/>
            </a:rPr>
            <a:t>千円、障害者自立支援事業</a:t>
          </a:r>
          <a:r>
            <a:rPr kumimoji="1" lang="en-US" altLang="ja-JP" sz="1300">
              <a:latin typeface="ＭＳ Ｐゴシック"/>
            </a:rPr>
            <a:t>20,900</a:t>
          </a:r>
          <a:r>
            <a:rPr kumimoji="1" lang="ja-JP" altLang="en-US" sz="1300">
              <a:latin typeface="ＭＳ Ｐゴシック"/>
            </a:rPr>
            <a:t>千円の増となったことが微増となった主な要因と考えられる。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8" name="直線コネクタ 187"/>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1" name="直線コネクタ 190"/>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88900</xdr:rowOff>
    </xdr:to>
    <xdr:cxnSp macro="">
      <xdr:nvCxnSpPr>
        <xdr:cNvPr id="194" name="直線コネクタ 193"/>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31750</xdr:rowOff>
    </xdr:to>
    <xdr:cxnSp macro="">
      <xdr:nvCxnSpPr>
        <xdr:cNvPr id="197" name="直線コネクタ 196"/>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9" name="円/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1" name="円/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2" name="テキスト ボックス 211"/>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前年度と比べると１．２</a:t>
          </a:r>
          <a:r>
            <a:rPr kumimoji="1" lang="en-US" altLang="ja-JP" sz="1300">
              <a:latin typeface="ＭＳ Ｐゴシック"/>
            </a:rPr>
            <a:t>%</a:t>
          </a:r>
          <a:r>
            <a:rPr kumimoji="1" lang="ja-JP" altLang="en-US" sz="1300">
              <a:latin typeface="ＭＳ Ｐゴシック"/>
            </a:rPr>
            <a:t>、類似団体内平均と比べると１．８</a:t>
          </a:r>
          <a:r>
            <a:rPr kumimoji="1" lang="en-US" altLang="ja-JP" sz="1300">
              <a:latin typeface="ＭＳ Ｐゴシック"/>
            </a:rPr>
            <a:t>%</a:t>
          </a:r>
          <a:r>
            <a:rPr kumimoji="1" lang="ja-JP" altLang="en-US" sz="1300">
              <a:latin typeface="ＭＳ Ｐゴシック"/>
            </a:rPr>
            <a:t>、鳥取県平均と比べると０．６</a:t>
          </a:r>
          <a:r>
            <a:rPr kumimoji="1" lang="en-US" altLang="ja-JP" sz="1300">
              <a:latin typeface="ＭＳ Ｐゴシック"/>
            </a:rPr>
            <a:t>%</a:t>
          </a:r>
          <a:r>
            <a:rPr kumimoji="1" lang="ja-JP" altLang="en-US" sz="1300">
              <a:latin typeface="ＭＳ Ｐゴシック"/>
            </a:rPr>
            <a:t>高くなっている。</a:t>
          </a:r>
          <a:endParaRPr kumimoji="1" lang="en-US" altLang="ja-JP" sz="1300">
            <a:latin typeface="ＭＳ Ｐゴシック"/>
          </a:endParaRPr>
        </a:p>
        <a:p>
          <a:r>
            <a:rPr kumimoji="1" lang="ja-JP" altLang="en-US" sz="1300">
              <a:latin typeface="ＭＳ Ｐゴシック"/>
            </a:rPr>
            <a:t>　前年度と比べ繰出金の経常経費充当一般財源等が約１億５百万円増となっているのが主な要因である。</a:t>
          </a:r>
        </a:p>
        <a:p>
          <a:r>
            <a:rPr kumimoji="1" lang="ja-JP" altLang="en-US" sz="1300">
              <a:latin typeface="ＭＳ Ｐゴシック"/>
            </a:rPr>
            <a:t>　繰出金以外にも建物の老朽化が進み維持補修経費が今後増加することが見込まれ数値が悪化することが予想されている。少しでも高くならないよう計画的に維持修繕を進めていくことを図りたい。</a:t>
          </a:r>
          <a:endParaRPr kumimoji="0" lang="en-US" altLang="ja-JP" sz="1100" b="0" i="0" u="none" strike="noStrike">
            <a:solidFill>
              <a:schemeClr val="dk1"/>
            </a:solidFill>
            <a:effectLst/>
            <a:latin typeface="+mn-lt"/>
            <a:ea typeface="+mn-ea"/>
            <a:cs typeface="+mn-cs"/>
          </a:endParaRPr>
        </a:p>
        <a:p>
          <a:r>
            <a:rPr kumimoji="0" lang="en-US" altLang="ja-JP" sz="1100" b="0" i="0" u="none" strike="noStrike"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59</xdr:row>
      <xdr:rowOff>92710</xdr:rowOff>
    </xdr:to>
    <xdr:cxnSp macro="">
      <xdr:nvCxnSpPr>
        <xdr:cNvPr id="247" name="直線コネクタ 246"/>
        <xdr:cNvCxnSpPr/>
      </xdr:nvCxnSpPr>
      <xdr:spPr>
        <a:xfrm>
          <a:off x="15671800" y="10025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81280</xdr:rowOff>
    </xdr:to>
    <xdr:cxnSp macro="">
      <xdr:nvCxnSpPr>
        <xdr:cNvPr id="250" name="直線コネクタ 249"/>
        <xdr:cNvCxnSpPr/>
      </xdr:nvCxnSpPr>
      <xdr:spPr>
        <a:xfrm>
          <a:off x="14782800" y="987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50800</xdr:rowOff>
    </xdr:to>
    <xdr:cxnSp macro="">
      <xdr:nvCxnSpPr>
        <xdr:cNvPr id="253" name="直線コネクタ 252"/>
        <xdr:cNvCxnSpPr/>
      </xdr:nvCxnSpPr>
      <xdr:spPr>
        <a:xfrm flipV="1">
          <a:off x="13893800" y="987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50800</xdr:rowOff>
    </xdr:to>
    <xdr:cxnSp macro="">
      <xdr:nvCxnSpPr>
        <xdr:cNvPr id="256" name="直線コネクタ 255"/>
        <xdr:cNvCxnSpPr/>
      </xdr:nvCxnSpPr>
      <xdr:spPr>
        <a:xfrm>
          <a:off x="13004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0" name="テキスト ボックス 25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6" name="円/楕円 265"/>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7"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8" name="円/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2" name="円/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3" name="テキスト ボックス 272"/>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前年度と比べ０．６</a:t>
          </a:r>
          <a:r>
            <a:rPr kumimoji="1" lang="en-US" altLang="ja-JP" sz="1300">
              <a:latin typeface="ＭＳ Ｐゴシック"/>
            </a:rPr>
            <a:t>%</a:t>
          </a:r>
          <a:r>
            <a:rPr kumimoji="1" lang="ja-JP" altLang="en-US" sz="1300">
              <a:latin typeface="ＭＳ Ｐゴシック"/>
            </a:rPr>
            <a:t>増となった。類似団体内平均と比べると２．９</a:t>
          </a:r>
          <a:r>
            <a:rPr kumimoji="1" lang="en-US" altLang="ja-JP" sz="1300">
              <a:latin typeface="ＭＳ Ｐゴシック"/>
            </a:rPr>
            <a:t>%</a:t>
          </a:r>
          <a:r>
            <a:rPr kumimoji="1" lang="ja-JP" altLang="en-US" sz="1300">
              <a:latin typeface="ＭＳ Ｐゴシック"/>
            </a:rPr>
            <a:t>、鳥取県平均と比べると１．３</a:t>
          </a:r>
          <a:r>
            <a:rPr kumimoji="1" lang="en-US" altLang="ja-JP" sz="1300">
              <a:latin typeface="ＭＳ Ｐゴシック"/>
            </a:rPr>
            <a:t>%</a:t>
          </a:r>
          <a:r>
            <a:rPr kumimoji="1" lang="ja-JP" altLang="en-US" sz="1300">
              <a:latin typeface="ＭＳ Ｐゴシック"/>
            </a:rPr>
            <a:t>低くなっている。</a:t>
          </a:r>
          <a:endParaRPr kumimoji="1" lang="en-US" altLang="ja-JP" sz="1300">
            <a:latin typeface="ＭＳ Ｐゴシック"/>
          </a:endParaRPr>
        </a:p>
        <a:p>
          <a:r>
            <a:rPr kumimoji="1" lang="ja-JP" altLang="en-US" sz="1300">
              <a:latin typeface="ＭＳ Ｐゴシック"/>
            </a:rPr>
            <a:t>　類似団体や鳥取県平均と比較すると低い水準となっているが、今後も補助金の見直しを図り、この水準が維持できるよう努める。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35</xdr:row>
      <xdr:rowOff>31750</xdr:rowOff>
    </xdr:to>
    <xdr:cxnSp macro="">
      <xdr:nvCxnSpPr>
        <xdr:cNvPr id="308" name="直線コネクタ 307"/>
        <xdr:cNvCxnSpPr/>
      </xdr:nvCxnSpPr>
      <xdr:spPr>
        <a:xfrm>
          <a:off x="15671800" y="598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157480</xdr:rowOff>
    </xdr:to>
    <xdr:cxnSp macro="">
      <xdr:nvCxnSpPr>
        <xdr:cNvPr id="311" name="直線コネクタ 310"/>
        <xdr:cNvCxnSpPr/>
      </xdr:nvCxnSpPr>
      <xdr:spPr>
        <a:xfrm>
          <a:off x="14782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165100</xdr:rowOff>
    </xdr:to>
    <xdr:cxnSp macro="">
      <xdr:nvCxnSpPr>
        <xdr:cNvPr id="314" name="直線コネクタ 313"/>
        <xdr:cNvCxnSpPr/>
      </xdr:nvCxnSpPr>
      <xdr:spPr>
        <a:xfrm flipV="1">
          <a:off x="13893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165100</xdr:rowOff>
    </xdr:to>
    <xdr:cxnSp macro="">
      <xdr:nvCxnSpPr>
        <xdr:cNvPr id="317" name="直線コネクタ 316"/>
        <xdr:cNvCxnSpPr/>
      </xdr:nvCxnSpPr>
      <xdr:spPr>
        <a:xfrm>
          <a:off x="13004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27" name="円/楕円 326"/>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28"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29" name="円/楕円 328"/>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0" name="テキスト ボックス 329"/>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1" name="円/楕円 330"/>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2" name="テキスト ボックス 331"/>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3" name="円/楕円 332"/>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4" name="テキスト ボックス 333"/>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5" name="円/楕円 334"/>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6" name="テキスト ボックス 335"/>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前年度と比べ１．３</a:t>
          </a:r>
          <a:r>
            <a:rPr kumimoji="1" lang="en-US" altLang="ja-JP" sz="1300">
              <a:latin typeface="ＭＳ Ｐゴシック"/>
            </a:rPr>
            <a:t>%</a:t>
          </a:r>
          <a:r>
            <a:rPr kumimoji="1" lang="ja-JP" altLang="en-US" sz="1300">
              <a:latin typeface="ＭＳ Ｐゴシック"/>
            </a:rPr>
            <a:t>減少した。類似団体内平均と同水準の数値であり、鳥取県平均と比べ０．５</a:t>
          </a:r>
          <a:r>
            <a:rPr kumimoji="1" lang="en-US" altLang="ja-JP" sz="1300">
              <a:latin typeface="ＭＳ Ｐゴシック"/>
            </a:rPr>
            <a:t>%</a:t>
          </a:r>
          <a:r>
            <a:rPr kumimoji="1" lang="ja-JP" altLang="en-US" sz="1300">
              <a:latin typeface="ＭＳ Ｐゴシック"/>
            </a:rPr>
            <a:t>低くなっている。</a:t>
          </a:r>
          <a:endParaRPr kumimoji="1" lang="en-US" altLang="ja-JP" sz="1300">
            <a:latin typeface="ＭＳ Ｐゴシック"/>
          </a:endParaRPr>
        </a:p>
        <a:p>
          <a:r>
            <a:rPr kumimoji="1" lang="ja-JP" altLang="en-US" sz="1300">
              <a:latin typeface="ＭＳ Ｐゴシック"/>
            </a:rPr>
            <a:t>　平成１５年度に借り入れした国営大山山麓開発事業財政融資資金の償還終了（約</a:t>
          </a:r>
          <a:r>
            <a:rPr kumimoji="1" lang="en-US" altLang="ja-JP" sz="1300">
              <a:latin typeface="ＭＳ Ｐゴシック"/>
            </a:rPr>
            <a:t>5,800</a:t>
          </a:r>
          <a:r>
            <a:rPr kumimoji="1" lang="ja-JP" altLang="en-US" sz="1300">
              <a:latin typeface="ＭＳ Ｐゴシック"/>
            </a:rPr>
            <a:t>万円減）、平成１５年度に借り入れした臨時財政対策債の償還終了（約</a:t>
          </a:r>
          <a:r>
            <a:rPr kumimoji="1" lang="en-US" altLang="ja-JP" sz="1300">
              <a:latin typeface="ＭＳ Ｐゴシック"/>
            </a:rPr>
            <a:t>6,100</a:t>
          </a:r>
          <a:r>
            <a:rPr kumimoji="1" lang="ja-JP" altLang="en-US" sz="1300">
              <a:latin typeface="ＭＳ Ｐゴシック"/>
            </a:rPr>
            <a:t>万円減）が元利償還金が減少した主な要因である。</a:t>
          </a:r>
          <a:endParaRPr kumimoji="1" lang="en-US" altLang="ja-JP" sz="1300">
            <a:latin typeface="ＭＳ Ｐゴシック"/>
          </a:endParaRPr>
        </a:p>
        <a:p>
          <a:r>
            <a:rPr kumimoji="1" lang="ja-JP" altLang="en-US" sz="1300">
              <a:latin typeface="ＭＳ Ｐゴシック"/>
            </a:rPr>
            <a:t>　今後も新規借入を抑制し、公債費の抑制に努める。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54611</xdr:rowOff>
    </xdr:from>
    <xdr:to>
      <xdr:col>7</xdr:col>
      <xdr:colOff>15875</xdr:colOff>
      <xdr:row>79</xdr:row>
      <xdr:rowOff>153670</xdr:rowOff>
    </xdr:to>
    <xdr:cxnSp macro="">
      <xdr:nvCxnSpPr>
        <xdr:cNvPr id="369" name="直線コネクタ 368"/>
        <xdr:cNvCxnSpPr/>
      </xdr:nvCxnSpPr>
      <xdr:spPr>
        <a:xfrm flipV="1">
          <a:off x="3987800" y="135991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153670</xdr:rowOff>
    </xdr:from>
    <xdr:to>
      <xdr:col>5</xdr:col>
      <xdr:colOff>549275</xdr:colOff>
      <xdr:row>80</xdr:row>
      <xdr:rowOff>165100</xdr:rowOff>
    </xdr:to>
    <xdr:cxnSp macro="">
      <xdr:nvCxnSpPr>
        <xdr:cNvPr id="372" name="直線コネクタ 371"/>
        <xdr:cNvCxnSpPr/>
      </xdr:nvCxnSpPr>
      <xdr:spPr>
        <a:xfrm flipV="1">
          <a:off x="3098800" y="13698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165100</xdr:rowOff>
    </xdr:from>
    <xdr:to>
      <xdr:col>4</xdr:col>
      <xdr:colOff>346075</xdr:colOff>
      <xdr:row>81</xdr:row>
      <xdr:rowOff>130811</xdr:rowOff>
    </xdr:to>
    <xdr:cxnSp macro="">
      <xdr:nvCxnSpPr>
        <xdr:cNvPr id="375" name="直線コネクタ 374"/>
        <xdr:cNvCxnSpPr/>
      </xdr:nvCxnSpPr>
      <xdr:spPr>
        <a:xfrm flipV="1">
          <a:off x="2209800" y="138811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81</xdr:row>
      <xdr:rowOff>130811</xdr:rowOff>
    </xdr:to>
    <xdr:cxnSp macro="">
      <xdr:nvCxnSpPr>
        <xdr:cNvPr id="378" name="直線コネクタ 377"/>
        <xdr:cNvCxnSpPr/>
      </xdr:nvCxnSpPr>
      <xdr:spPr>
        <a:xfrm>
          <a:off x="1320800" y="137515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27957</xdr:rowOff>
    </xdr:from>
    <xdr:ext cx="762000" cy="259045"/>
    <xdr:sp macro="" textlink="">
      <xdr:nvSpPr>
        <xdr:cNvPr id="382" name="テキスト ボックス 381"/>
        <xdr:cNvSpPr txBox="1"/>
      </xdr:nvSpPr>
      <xdr:spPr>
        <a:xfrm>
          <a:off x="939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88" name="円/楕円 387"/>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147338</xdr:rowOff>
    </xdr:from>
    <xdr:ext cx="762000" cy="259045"/>
    <xdr:sp macro="" textlink="">
      <xdr:nvSpPr>
        <xdr:cNvPr id="389"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102870</xdr:rowOff>
    </xdr:from>
    <xdr:to>
      <xdr:col>5</xdr:col>
      <xdr:colOff>600075</xdr:colOff>
      <xdr:row>80</xdr:row>
      <xdr:rowOff>33020</xdr:rowOff>
    </xdr:to>
    <xdr:sp macro="" textlink="">
      <xdr:nvSpPr>
        <xdr:cNvPr id="390" name="円/楕円 389"/>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17797</xdr:rowOff>
    </xdr:from>
    <xdr:ext cx="736600" cy="259045"/>
    <xdr:sp macro="" textlink="">
      <xdr:nvSpPr>
        <xdr:cNvPr id="391" name="テキスト ボックス 390"/>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92" name="円/楕円 391"/>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93" name="テキスト ボックス 392"/>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80011</xdr:rowOff>
    </xdr:from>
    <xdr:to>
      <xdr:col>3</xdr:col>
      <xdr:colOff>193675</xdr:colOff>
      <xdr:row>82</xdr:row>
      <xdr:rowOff>10161</xdr:rowOff>
    </xdr:to>
    <xdr:sp macro="" textlink="">
      <xdr:nvSpPr>
        <xdr:cNvPr id="394" name="円/楕円 393"/>
        <xdr:cNvSpPr/>
      </xdr:nvSpPr>
      <xdr:spPr>
        <a:xfrm>
          <a:off x="2159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166388</xdr:rowOff>
    </xdr:from>
    <xdr:ext cx="762000" cy="259045"/>
    <xdr:sp macro="" textlink="">
      <xdr:nvSpPr>
        <xdr:cNvPr id="395" name="テキスト ボックス 394"/>
        <xdr:cNvSpPr txBox="1"/>
      </xdr:nvSpPr>
      <xdr:spPr>
        <a:xfrm>
          <a:off x="1828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96" name="円/楕円 395"/>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71138</xdr:rowOff>
    </xdr:from>
    <xdr:ext cx="762000" cy="259045"/>
    <xdr:sp macro="" textlink="">
      <xdr:nvSpPr>
        <xdr:cNvPr id="397" name="テキスト ボックス 396"/>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前年度と比べると、３．２</a:t>
          </a:r>
          <a:r>
            <a:rPr kumimoji="1" lang="en-US" altLang="ja-JP" sz="1300">
              <a:latin typeface="ＭＳ Ｐゴシック"/>
            </a:rPr>
            <a:t>%</a:t>
          </a:r>
          <a:r>
            <a:rPr kumimoji="1" lang="ja-JP" altLang="en-US" sz="1300">
              <a:latin typeface="ＭＳ Ｐゴシック"/>
            </a:rPr>
            <a:t>、類似団体内平均と比べると０．４</a:t>
          </a:r>
          <a:r>
            <a:rPr kumimoji="1" lang="en-US" altLang="ja-JP" sz="1300">
              <a:latin typeface="ＭＳ Ｐゴシック"/>
            </a:rPr>
            <a:t>%</a:t>
          </a:r>
          <a:r>
            <a:rPr kumimoji="1" lang="ja-JP" altLang="en-US" sz="1300">
              <a:latin typeface="ＭＳ Ｐゴシック"/>
            </a:rPr>
            <a:t>高くなっているが、鳥取県平均と比べると０．７</a:t>
          </a:r>
          <a:r>
            <a:rPr kumimoji="1" lang="en-US" altLang="ja-JP" sz="1300">
              <a:latin typeface="ＭＳ Ｐゴシック"/>
            </a:rPr>
            <a:t>%</a:t>
          </a:r>
          <a:r>
            <a:rPr kumimoji="1" lang="ja-JP" altLang="en-US" sz="1300">
              <a:latin typeface="ＭＳ Ｐゴシック"/>
            </a:rPr>
            <a:t>低くなっている。</a:t>
          </a:r>
        </a:p>
        <a:p>
          <a:r>
            <a:rPr kumimoji="1" lang="ja-JP" altLang="en-US" sz="1300">
              <a:latin typeface="ＭＳ Ｐゴシック"/>
            </a:rPr>
            <a:t>　物件費、繰出金の増加がこの数値を押し上げる要因となっている。数値の悪化傾向が止まらないことから、特に物件費の抑制を図り数値の好転を図るよう努めたい。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161289</xdr:rowOff>
    </xdr:to>
    <xdr:cxnSp macro="">
      <xdr:nvCxnSpPr>
        <xdr:cNvPr id="430" name="直線コネクタ 429"/>
        <xdr:cNvCxnSpPr/>
      </xdr:nvCxnSpPr>
      <xdr:spPr>
        <a:xfrm>
          <a:off x="15671800" y="130695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1"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39370</xdr:rowOff>
    </xdr:to>
    <xdr:cxnSp macro="">
      <xdr:nvCxnSpPr>
        <xdr:cNvPr id="433" name="直線コネクタ 432"/>
        <xdr:cNvCxnSpPr/>
      </xdr:nvCxnSpPr>
      <xdr:spPr>
        <a:xfrm>
          <a:off x="14782800" y="13020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75</xdr:row>
      <xdr:rowOff>161289</xdr:rowOff>
    </xdr:to>
    <xdr:cxnSp macro="">
      <xdr:nvCxnSpPr>
        <xdr:cNvPr id="436" name="直線コネクタ 435"/>
        <xdr:cNvCxnSpPr/>
      </xdr:nvCxnSpPr>
      <xdr:spPr>
        <a:xfrm>
          <a:off x="13893800" y="129552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96520</xdr:rowOff>
    </xdr:to>
    <xdr:cxnSp macro="">
      <xdr:nvCxnSpPr>
        <xdr:cNvPr id="439" name="直線コネクタ 438"/>
        <xdr:cNvCxnSpPr/>
      </xdr:nvCxnSpPr>
      <xdr:spPr>
        <a:xfrm>
          <a:off x="13004800" y="128943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3" name="テキスト ボックス 442"/>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9" name="円/楕円 448"/>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82566</xdr:rowOff>
    </xdr:from>
    <xdr:ext cx="762000" cy="259045"/>
    <xdr:sp macro="" textlink="">
      <xdr:nvSpPr>
        <xdr:cNvPr id="450" name="公債費以外該当値テキスト"/>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51" name="円/楕円 450"/>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52" name="テキスト ボックス 45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3" name="円/楕円 452"/>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4" name="テキスト ボックス 453"/>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5" name="円/楕円 454"/>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6" name="テキスト ボックス 455"/>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7" name="円/楕円 456"/>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8" name="テキスト ボックス 457"/>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鳥取県大山町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52191</xdr:rowOff>
    </xdr:from>
    <xdr:to>
      <xdr:col>4</xdr:col>
      <xdr:colOff>1117600</xdr:colOff>
      <xdr:row>17</xdr:row>
      <xdr:rowOff>120371</xdr:rowOff>
    </xdr:to>
    <xdr:cxnSp macro="">
      <xdr:nvCxnSpPr>
        <xdr:cNvPr id="54" name="直線コネクタ 53"/>
        <xdr:cNvCxnSpPr/>
      </xdr:nvCxnSpPr>
      <xdr:spPr bwMode="auto">
        <a:xfrm flipV="1">
          <a:off x="5003800" y="3014466"/>
          <a:ext cx="647700" cy="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98444</xdr:rowOff>
    </xdr:from>
    <xdr:to>
      <xdr:col>4</xdr:col>
      <xdr:colOff>469900</xdr:colOff>
      <xdr:row>17</xdr:row>
      <xdr:rowOff>120371</xdr:rowOff>
    </xdr:to>
    <xdr:cxnSp macro="">
      <xdr:nvCxnSpPr>
        <xdr:cNvPr id="57" name="直線コネクタ 56"/>
        <xdr:cNvCxnSpPr/>
      </xdr:nvCxnSpPr>
      <xdr:spPr bwMode="auto">
        <a:xfrm>
          <a:off x="4305300" y="3060719"/>
          <a:ext cx="698500" cy="2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49295</xdr:rowOff>
    </xdr:from>
    <xdr:to>
      <xdr:col>3</xdr:col>
      <xdr:colOff>904875</xdr:colOff>
      <xdr:row>17</xdr:row>
      <xdr:rowOff>98444</xdr:rowOff>
    </xdr:to>
    <xdr:cxnSp macro="">
      <xdr:nvCxnSpPr>
        <xdr:cNvPr id="60" name="直線コネクタ 59"/>
        <xdr:cNvCxnSpPr/>
      </xdr:nvCxnSpPr>
      <xdr:spPr bwMode="auto">
        <a:xfrm>
          <a:off x="3606800" y="3011570"/>
          <a:ext cx="6985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49295</xdr:rowOff>
    </xdr:from>
    <xdr:to>
      <xdr:col>3</xdr:col>
      <xdr:colOff>206375</xdr:colOff>
      <xdr:row>17</xdr:row>
      <xdr:rowOff>71803</xdr:rowOff>
    </xdr:to>
    <xdr:cxnSp macro="">
      <xdr:nvCxnSpPr>
        <xdr:cNvPr id="63" name="直線コネクタ 62"/>
        <xdr:cNvCxnSpPr/>
      </xdr:nvCxnSpPr>
      <xdr:spPr bwMode="auto">
        <a:xfrm flipV="1">
          <a:off x="2908300" y="3011570"/>
          <a:ext cx="698500" cy="2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50630</xdr:rowOff>
    </xdr:from>
    <xdr:ext cx="762000" cy="259045"/>
    <xdr:sp macro="" textlink="">
      <xdr:nvSpPr>
        <xdr:cNvPr id="67" name="テキスト ボックス 66"/>
        <xdr:cNvSpPr txBox="1"/>
      </xdr:nvSpPr>
      <xdr:spPr>
        <a:xfrm>
          <a:off x="2527300" y="31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1391</xdr:rowOff>
    </xdr:from>
    <xdr:to>
      <xdr:col>5</xdr:col>
      <xdr:colOff>34925</xdr:colOff>
      <xdr:row>17</xdr:row>
      <xdr:rowOff>102991</xdr:rowOff>
    </xdr:to>
    <xdr:sp macro="" textlink="">
      <xdr:nvSpPr>
        <xdr:cNvPr id="73" name="円/楕円 72"/>
        <xdr:cNvSpPr/>
      </xdr:nvSpPr>
      <xdr:spPr bwMode="auto">
        <a:xfrm>
          <a:off x="5600700" y="296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17918</xdr:rowOff>
    </xdr:from>
    <xdr:ext cx="762000" cy="259045"/>
    <xdr:sp macro="" textlink="">
      <xdr:nvSpPr>
        <xdr:cNvPr id="74" name="人口1人当たり決算額の推移該当値テキスト130"/>
        <xdr:cNvSpPr txBox="1"/>
      </xdr:nvSpPr>
      <xdr:spPr>
        <a:xfrm>
          <a:off x="5740400" y="2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69571</xdr:rowOff>
    </xdr:from>
    <xdr:to>
      <xdr:col>4</xdr:col>
      <xdr:colOff>520700</xdr:colOff>
      <xdr:row>17</xdr:row>
      <xdr:rowOff>171171</xdr:rowOff>
    </xdr:to>
    <xdr:sp macro="" textlink="">
      <xdr:nvSpPr>
        <xdr:cNvPr id="75" name="円/楕円 74"/>
        <xdr:cNvSpPr/>
      </xdr:nvSpPr>
      <xdr:spPr bwMode="auto">
        <a:xfrm>
          <a:off x="4953000" y="303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9898</xdr:rowOff>
    </xdr:from>
    <xdr:ext cx="736600" cy="259045"/>
    <xdr:sp macro="" textlink="">
      <xdr:nvSpPr>
        <xdr:cNvPr id="76" name="テキスト ボックス 75"/>
        <xdr:cNvSpPr txBox="1"/>
      </xdr:nvSpPr>
      <xdr:spPr>
        <a:xfrm>
          <a:off x="4622800" y="280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47644</xdr:rowOff>
    </xdr:from>
    <xdr:to>
      <xdr:col>3</xdr:col>
      <xdr:colOff>955675</xdr:colOff>
      <xdr:row>17</xdr:row>
      <xdr:rowOff>149244</xdr:rowOff>
    </xdr:to>
    <xdr:sp macro="" textlink="">
      <xdr:nvSpPr>
        <xdr:cNvPr id="77" name="円/楕円 76"/>
        <xdr:cNvSpPr/>
      </xdr:nvSpPr>
      <xdr:spPr bwMode="auto">
        <a:xfrm>
          <a:off x="4254500" y="300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159421</xdr:rowOff>
    </xdr:from>
    <xdr:ext cx="762000" cy="259045"/>
    <xdr:sp macro="" textlink="">
      <xdr:nvSpPr>
        <xdr:cNvPr id="78" name="テキスト ボックス 77"/>
        <xdr:cNvSpPr txBox="1"/>
      </xdr:nvSpPr>
      <xdr:spPr>
        <a:xfrm>
          <a:off x="3924300" y="277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169945</xdr:rowOff>
    </xdr:from>
    <xdr:to>
      <xdr:col>3</xdr:col>
      <xdr:colOff>257175</xdr:colOff>
      <xdr:row>17</xdr:row>
      <xdr:rowOff>100095</xdr:rowOff>
    </xdr:to>
    <xdr:sp macro="" textlink="">
      <xdr:nvSpPr>
        <xdr:cNvPr id="79" name="円/楕円 78"/>
        <xdr:cNvSpPr/>
      </xdr:nvSpPr>
      <xdr:spPr bwMode="auto">
        <a:xfrm>
          <a:off x="3556000" y="2960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110272</xdr:rowOff>
    </xdr:from>
    <xdr:ext cx="762000" cy="259045"/>
    <xdr:sp macro="" textlink="">
      <xdr:nvSpPr>
        <xdr:cNvPr id="80" name="テキスト ボックス 79"/>
        <xdr:cNvSpPr txBox="1"/>
      </xdr:nvSpPr>
      <xdr:spPr>
        <a:xfrm>
          <a:off x="3225800" y="27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21003</xdr:rowOff>
    </xdr:from>
    <xdr:to>
      <xdr:col>2</xdr:col>
      <xdr:colOff>692150</xdr:colOff>
      <xdr:row>17</xdr:row>
      <xdr:rowOff>122603</xdr:rowOff>
    </xdr:to>
    <xdr:sp macro="" textlink="">
      <xdr:nvSpPr>
        <xdr:cNvPr id="81" name="円/楕円 80"/>
        <xdr:cNvSpPr/>
      </xdr:nvSpPr>
      <xdr:spPr bwMode="auto">
        <a:xfrm>
          <a:off x="2857500" y="298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132780</xdr:rowOff>
    </xdr:from>
    <xdr:ext cx="762000" cy="259045"/>
    <xdr:sp macro="" textlink="">
      <xdr:nvSpPr>
        <xdr:cNvPr id="82" name="テキスト ボックス 81"/>
        <xdr:cNvSpPr txBox="1"/>
      </xdr:nvSpPr>
      <xdr:spPr>
        <a:xfrm>
          <a:off x="2527300" y="2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253435</xdr:rowOff>
    </xdr:from>
    <xdr:to>
      <xdr:col>4</xdr:col>
      <xdr:colOff>1117600</xdr:colOff>
      <xdr:row>36</xdr:row>
      <xdr:rowOff>71412</xdr:rowOff>
    </xdr:to>
    <xdr:cxnSp macro="">
      <xdr:nvCxnSpPr>
        <xdr:cNvPr id="116" name="直線コネクタ 115"/>
        <xdr:cNvCxnSpPr/>
      </xdr:nvCxnSpPr>
      <xdr:spPr bwMode="auto">
        <a:xfrm>
          <a:off x="5003800" y="6863785"/>
          <a:ext cx="647700" cy="16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85528</xdr:rowOff>
    </xdr:from>
    <xdr:to>
      <xdr:col>4</xdr:col>
      <xdr:colOff>469900</xdr:colOff>
      <xdr:row>35</xdr:row>
      <xdr:rowOff>253435</xdr:rowOff>
    </xdr:to>
    <xdr:cxnSp macro="">
      <xdr:nvCxnSpPr>
        <xdr:cNvPr id="119" name="直線コネクタ 118"/>
        <xdr:cNvCxnSpPr/>
      </xdr:nvCxnSpPr>
      <xdr:spPr bwMode="auto">
        <a:xfrm>
          <a:off x="4305300" y="6695878"/>
          <a:ext cx="698500" cy="16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160585</xdr:rowOff>
    </xdr:from>
    <xdr:to>
      <xdr:col>3</xdr:col>
      <xdr:colOff>904875</xdr:colOff>
      <xdr:row>35</xdr:row>
      <xdr:rowOff>85528</xdr:rowOff>
    </xdr:to>
    <xdr:cxnSp macro="">
      <xdr:nvCxnSpPr>
        <xdr:cNvPr id="122" name="直線コネクタ 121"/>
        <xdr:cNvCxnSpPr/>
      </xdr:nvCxnSpPr>
      <xdr:spPr bwMode="auto">
        <a:xfrm>
          <a:off x="3606800" y="6428035"/>
          <a:ext cx="698500" cy="26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96901</xdr:rowOff>
    </xdr:from>
    <xdr:to>
      <xdr:col>3</xdr:col>
      <xdr:colOff>206375</xdr:colOff>
      <xdr:row>34</xdr:row>
      <xdr:rowOff>160585</xdr:rowOff>
    </xdr:to>
    <xdr:cxnSp macro="">
      <xdr:nvCxnSpPr>
        <xdr:cNvPr id="125" name="直線コネクタ 124"/>
        <xdr:cNvCxnSpPr/>
      </xdr:nvCxnSpPr>
      <xdr:spPr bwMode="auto">
        <a:xfrm>
          <a:off x="2908300" y="6364351"/>
          <a:ext cx="698500" cy="6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9" name="テキスト ボックス 128"/>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20612</xdr:rowOff>
    </xdr:from>
    <xdr:to>
      <xdr:col>5</xdr:col>
      <xdr:colOff>34925</xdr:colOff>
      <xdr:row>36</xdr:row>
      <xdr:rowOff>122212</xdr:rowOff>
    </xdr:to>
    <xdr:sp macro="" textlink="">
      <xdr:nvSpPr>
        <xdr:cNvPr id="135" name="円/楕円 134"/>
        <xdr:cNvSpPr/>
      </xdr:nvSpPr>
      <xdr:spPr bwMode="auto">
        <a:xfrm>
          <a:off x="5600700" y="697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335589</xdr:rowOff>
    </xdr:from>
    <xdr:ext cx="762000" cy="259045"/>
    <xdr:sp macro="" textlink="">
      <xdr:nvSpPr>
        <xdr:cNvPr id="136" name="人口1人当たり決算額の推移該当値テキスト445"/>
        <xdr:cNvSpPr txBox="1"/>
      </xdr:nvSpPr>
      <xdr:spPr>
        <a:xfrm>
          <a:off x="5740400" y="694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202635</xdr:rowOff>
    </xdr:from>
    <xdr:to>
      <xdr:col>4</xdr:col>
      <xdr:colOff>520700</xdr:colOff>
      <xdr:row>35</xdr:row>
      <xdr:rowOff>304235</xdr:rowOff>
    </xdr:to>
    <xdr:sp macro="" textlink="">
      <xdr:nvSpPr>
        <xdr:cNvPr id="137" name="円/楕円 136"/>
        <xdr:cNvSpPr/>
      </xdr:nvSpPr>
      <xdr:spPr bwMode="auto">
        <a:xfrm>
          <a:off x="4953000" y="6812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289012</xdr:rowOff>
    </xdr:from>
    <xdr:ext cx="736600" cy="259045"/>
    <xdr:sp macro="" textlink="">
      <xdr:nvSpPr>
        <xdr:cNvPr id="138" name="テキスト ボックス 137"/>
        <xdr:cNvSpPr txBox="1"/>
      </xdr:nvSpPr>
      <xdr:spPr>
        <a:xfrm>
          <a:off x="4622800" y="689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34728</xdr:rowOff>
    </xdr:from>
    <xdr:to>
      <xdr:col>3</xdr:col>
      <xdr:colOff>955675</xdr:colOff>
      <xdr:row>35</xdr:row>
      <xdr:rowOff>136328</xdr:rowOff>
    </xdr:to>
    <xdr:sp macro="" textlink="">
      <xdr:nvSpPr>
        <xdr:cNvPr id="139" name="円/楕円 138"/>
        <xdr:cNvSpPr/>
      </xdr:nvSpPr>
      <xdr:spPr bwMode="auto">
        <a:xfrm>
          <a:off x="4254500" y="664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146505</xdr:rowOff>
    </xdr:from>
    <xdr:ext cx="762000" cy="259045"/>
    <xdr:sp macro="" textlink="">
      <xdr:nvSpPr>
        <xdr:cNvPr id="140" name="テキスト ボックス 139"/>
        <xdr:cNvSpPr txBox="1"/>
      </xdr:nvSpPr>
      <xdr:spPr>
        <a:xfrm>
          <a:off x="3924300" y="64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109785</xdr:rowOff>
    </xdr:from>
    <xdr:to>
      <xdr:col>3</xdr:col>
      <xdr:colOff>257175</xdr:colOff>
      <xdr:row>34</xdr:row>
      <xdr:rowOff>211385</xdr:rowOff>
    </xdr:to>
    <xdr:sp macro="" textlink="">
      <xdr:nvSpPr>
        <xdr:cNvPr id="141" name="円/楕円 140"/>
        <xdr:cNvSpPr/>
      </xdr:nvSpPr>
      <xdr:spPr bwMode="auto">
        <a:xfrm>
          <a:off x="3556000" y="637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221562</xdr:rowOff>
    </xdr:from>
    <xdr:ext cx="762000" cy="259045"/>
    <xdr:sp macro="" textlink="">
      <xdr:nvSpPr>
        <xdr:cNvPr id="142" name="テキスト ボックス 141"/>
        <xdr:cNvSpPr txBox="1"/>
      </xdr:nvSpPr>
      <xdr:spPr>
        <a:xfrm>
          <a:off x="3225800" y="614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46101</xdr:rowOff>
    </xdr:from>
    <xdr:to>
      <xdr:col>2</xdr:col>
      <xdr:colOff>692150</xdr:colOff>
      <xdr:row>34</xdr:row>
      <xdr:rowOff>147701</xdr:rowOff>
    </xdr:to>
    <xdr:sp macro="" textlink="">
      <xdr:nvSpPr>
        <xdr:cNvPr id="143" name="円/楕円 142"/>
        <xdr:cNvSpPr/>
      </xdr:nvSpPr>
      <xdr:spPr bwMode="auto">
        <a:xfrm>
          <a:off x="2857500" y="631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157878</xdr:rowOff>
    </xdr:from>
    <xdr:ext cx="762000" cy="259045"/>
    <xdr:sp macro="" textlink="">
      <xdr:nvSpPr>
        <xdr:cNvPr id="144" name="テキスト ボックス 143"/>
        <xdr:cNvSpPr txBox="1"/>
      </xdr:nvSpPr>
      <xdr:spPr>
        <a:xfrm>
          <a:off x="2527300" y="608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平成２６年度も前年度に引き続き普通交付税が５０億円以上交付されており、財政調整基金をさらに積み立てることができた。財政調整基金の標準財政規模比は、前年度と比べ</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実質単年度収支については、単年度収支が約</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万円の増、財政調整基金積立額が約</a:t>
          </a:r>
          <a:r>
            <a:rPr kumimoji="1" lang="en-US" altLang="ja-JP" sz="1400">
              <a:latin typeface="ＭＳ ゴシック" pitchFamily="49" charset="-128"/>
              <a:ea typeface="ＭＳ ゴシック" pitchFamily="49" charset="-128"/>
            </a:rPr>
            <a:t>5,300</a:t>
          </a:r>
          <a:r>
            <a:rPr kumimoji="1" lang="ja-JP" altLang="en-US" sz="1400">
              <a:latin typeface="ＭＳ ゴシック" pitchFamily="49" charset="-128"/>
              <a:ea typeface="ＭＳ ゴシック" pitchFamily="49" charset="-128"/>
            </a:rPr>
            <a:t>万円増加により、前年度比約</a:t>
          </a:r>
          <a:r>
            <a:rPr kumimoji="1" lang="en-US" altLang="ja-JP" sz="1400">
              <a:latin typeface="ＭＳ ゴシック" pitchFamily="49" charset="-128"/>
              <a:ea typeface="ＭＳ ゴシック" pitchFamily="49" charset="-128"/>
            </a:rPr>
            <a:t>8,100</a:t>
          </a:r>
          <a:r>
            <a:rPr kumimoji="1" lang="ja-JP" altLang="en-US" sz="1400">
              <a:latin typeface="ＭＳ ゴシック" pitchFamily="49" charset="-128"/>
              <a:ea typeface="ＭＳ ゴシック" pitchFamily="49" charset="-128"/>
            </a:rPr>
            <a:t>万増加し、標準財政規模比も</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平成２５年度に介護保険特別会計で赤字決算が発生したが、平成２６年度には黒字に転じた結果、すべての会計で黒字決算となった。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今後も赤字決算を出すことがないよう、健全な財政運営の取り組みを図る。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普通会計の元利償還金は平成１５年度臨時財政対策債、平成１５年度大山山麓開発負担金の起債償還が終わったことが主な要因となり、前年度に比べて約１億１，４００万円の減となっている。</a:t>
          </a:r>
        </a:p>
        <a:p>
          <a:r>
            <a:rPr kumimoji="1" lang="ja-JP" altLang="en-US" sz="1400">
              <a:latin typeface="ＭＳ ゴシック" pitchFamily="49" charset="-128"/>
              <a:ea typeface="ＭＳ ゴシック" pitchFamily="49" charset="-128"/>
            </a:rPr>
            <a:t>　算入公債費等は平成２２年度臨時財政対策債償還費算入の増が主な要因となり前年度に比べて５千万円の増となっている。</a:t>
          </a:r>
        </a:p>
        <a:p>
          <a:r>
            <a:rPr kumimoji="1" lang="ja-JP" altLang="en-US" sz="1400">
              <a:latin typeface="ＭＳ ゴシック" pitchFamily="49" charset="-128"/>
              <a:ea typeface="ＭＳ ゴシック" pitchFamily="49" charset="-128"/>
            </a:rPr>
            <a:t>　これらの要因により、実質公債費比率の分子は約１億４，５００万円減少した。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終了に伴い一般会計等に係る地方債の現在高が昨年度に比べ約５億２百万円の減となったことや、公営企業会計の地方債発行がほぼなく地方債残高が減ってきていることが要因となり、繰入見込み額が約６億４，７００万円の減となったこと、退職手当組合負担金見込みが約５，３００万円減となった。</a:t>
          </a:r>
        </a:p>
        <a:p>
          <a:r>
            <a:rPr kumimoji="1" lang="ja-JP" altLang="en-US" sz="1400">
              <a:latin typeface="ＭＳ ゴシック" pitchFamily="49" charset="-128"/>
              <a:ea typeface="ＭＳ ゴシック" pitchFamily="49" charset="-128"/>
            </a:rPr>
            <a:t>　また、基金積み立てが伸びていて充当可能基金は前年度比２億５，５００万円の増となっているが、下水道の地方債残高の減が主な要因となり将来の基準財政需要額算入見込額が４億６，５００万円の減となった。</a:t>
          </a:r>
        </a:p>
        <a:p>
          <a:r>
            <a:rPr kumimoji="1" lang="ja-JP" altLang="en-US" sz="1400">
              <a:latin typeface="ＭＳ ゴシック" pitchFamily="49" charset="-128"/>
              <a:ea typeface="ＭＳ ゴシック" pitchFamily="49" charset="-128"/>
            </a:rPr>
            <a:t>　これらの要因により将来負担比率の分子は減少している。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10866728</v>
      </c>
      <c r="BO4" s="379"/>
      <c r="BP4" s="379"/>
      <c r="BQ4" s="379"/>
      <c r="BR4" s="379"/>
      <c r="BS4" s="379"/>
      <c r="BT4" s="379"/>
      <c r="BU4" s="380"/>
      <c r="BV4" s="378">
        <v>11056558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10392752</v>
      </c>
      <c r="BO5" s="384"/>
      <c r="BP5" s="384"/>
      <c r="BQ5" s="384"/>
      <c r="BR5" s="384"/>
      <c r="BS5" s="384"/>
      <c r="BT5" s="384"/>
      <c r="BU5" s="385"/>
      <c r="BV5" s="383">
        <v>10572193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85.3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473976</v>
      </c>
      <c r="BO6" s="384"/>
      <c r="BP6" s="384"/>
      <c r="BQ6" s="384"/>
      <c r="BR6" s="384"/>
      <c r="BS6" s="384"/>
      <c r="BT6" s="384"/>
      <c r="BU6" s="385"/>
      <c r="BV6" s="383">
        <v>484365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90.5</v>
      </c>
      <c r="CU6" s="530"/>
      <c r="CV6" s="530"/>
      <c r="CW6" s="530"/>
      <c r="CX6" s="530"/>
      <c r="CY6" s="530"/>
      <c r="CZ6" s="530"/>
      <c r="DA6" s="531"/>
      <c r="DB6" s="529">
        <v>89.2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56153</v>
      </c>
      <c r="BO7" s="384"/>
      <c r="BP7" s="384"/>
      <c r="BQ7" s="384"/>
      <c r="BR7" s="384"/>
      <c r="BS7" s="384"/>
      <c r="BT7" s="384"/>
      <c r="BU7" s="385"/>
      <c r="BV7" s="383">
        <v>122719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7349809</v>
      </c>
      <c r="CU7" s="384"/>
      <c r="CV7" s="384"/>
      <c r="CW7" s="384"/>
      <c r="CX7" s="384"/>
      <c r="CY7" s="384"/>
      <c r="CZ7" s="384"/>
      <c r="DA7" s="385"/>
      <c r="DB7" s="383">
        <v>7335733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417823</v>
      </c>
      <c r="BO8" s="384"/>
      <c r="BP8" s="384"/>
      <c r="BQ8" s="384"/>
      <c r="BR8" s="384"/>
      <c r="BS8" s="384"/>
      <c r="BT8" s="384"/>
      <c r="BU8" s="385"/>
      <c r="BV8" s="383">
        <v>361646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17491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56177</v>
      </c>
      <c r="BO9" s="384"/>
      <c r="BP9" s="384"/>
      <c r="BQ9" s="384"/>
      <c r="BR9" s="384"/>
      <c r="BS9" s="384"/>
      <c r="BT9" s="384"/>
      <c r="BU9" s="385"/>
      <c r="BV9" s="383">
        <v>28265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18.2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18897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96037</v>
      </c>
      <c r="BO10" s="384"/>
      <c r="BP10" s="384"/>
      <c r="BQ10" s="384"/>
      <c r="BR10" s="384"/>
      <c r="BS10" s="384"/>
      <c r="BT10" s="384"/>
      <c r="BU10" s="385"/>
      <c r="BV10" s="383">
        <v>43261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17189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17139</v>
      </c>
      <c r="S13" s="485"/>
      <c r="T13" s="485"/>
      <c r="U13" s="485"/>
      <c r="V13" s="486"/>
      <c r="W13" s="472" t="s">
        <v>123</v>
      </c>
      <c r="X13" s="396"/>
      <c r="Y13" s="396"/>
      <c r="Z13" s="396"/>
      <c r="AA13" s="396"/>
      <c r="AB13" s="397"/>
      <c r="AC13" s="359">
        <v>2570</v>
      </c>
      <c r="AD13" s="360"/>
      <c r="AE13" s="360"/>
      <c r="AF13" s="360"/>
      <c r="AG13" s="361"/>
      <c r="AH13" s="359">
        <v>2849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152214</v>
      </c>
      <c r="BO13" s="384"/>
      <c r="BP13" s="384"/>
      <c r="BQ13" s="384"/>
      <c r="BR13" s="384"/>
      <c r="BS13" s="384"/>
      <c r="BT13" s="384"/>
      <c r="BU13" s="385"/>
      <c r="BV13" s="383">
        <v>71526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17408</v>
      </c>
      <c r="S14" s="485"/>
      <c r="T14" s="485"/>
      <c r="U14" s="485"/>
      <c r="V14" s="486"/>
      <c r="W14" s="487"/>
      <c r="X14" s="399"/>
      <c r="Y14" s="399"/>
      <c r="Z14" s="399"/>
      <c r="AA14" s="399"/>
      <c r="AB14" s="400"/>
      <c r="AC14" s="477">
        <v>28</v>
      </c>
      <c r="AD14" s="478"/>
      <c r="AE14" s="478"/>
      <c r="AF14" s="478"/>
      <c r="AG14" s="479"/>
      <c r="AH14" s="477">
        <v>27.8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10.3</v>
      </c>
      <c r="CU14" s="456"/>
      <c r="CV14" s="456"/>
      <c r="CW14" s="456"/>
      <c r="CX14" s="456"/>
      <c r="CY14" s="456"/>
      <c r="CZ14" s="456"/>
      <c r="DA14" s="457"/>
      <c r="DB14" s="488">
        <v>25.4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17364</v>
      </c>
      <c r="S15" s="485"/>
      <c r="T15" s="485"/>
      <c r="U15" s="485"/>
      <c r="V15" s="486"/>
      <c r="W15" s="472" t="s">
        <v>130</v>
      </c>
      <c r="X15" s="396"/>
      <c r="Y15" s="396"/>
      <c r="Z15" s="396"/>
      <c r="AA15" s="396"/>
      <c r="AB15" s="397"/>
      <c r="AC15" s="359">
        <v>1804</v>
      </c>
      <c r="AD15" s="360"/>
      <c r="AE15" s="360"/>
      <c r="AF15" s="360"/>
      <c r="AG15" s="361"/>
      <c r="AH15" s="359">
        <v>2421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1424810</v>
      </c>
      <c r="BO15" s="379"/>
      <c r="BP15" s="379"/>
      <c r="BQ15" s="379"/>
      <c r="BR15" s="379"/>
      <c r="BS15" s="379"/>
      <c r="BT15" s="379"/>
      <c r="BU15" s="380"/>
      <c r="BV15" s="378">
        <v>1359292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19.600000000000001</v>
      </c>
      <c r="AD16" s="478"/>
      <c r="AE16" s="478"/>
      <c r="AF16" s="478"/>
      <c r="AG16" s="479"/>
      <c r="AH16" s="477">
        <v>23.6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5502188</v>
      </c>
      <c r="BO16" s="384"/>
      <c r="BP16" s="384"/>
      <c r="BQ16" s="384"/>
      <c r="BR16" s="384"/>
      <c r="BS16" s="384"/>
      <c r="BT16" s="384"/>
      <c r="BU16" s="385"/>
      <c r="BV16" s="383">
        <v>5399847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4809</v>
      </c>
      <c r="AD17" s="360"/>
      <c r="AE17" s="360"/>
      <c r="AF17" s="360"/>
      <c r="AG17" s="361"/>
      <c r="AH17" s="359">
        <v>4928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1813542</v>
      </c>
      <c r="BO17" s="384"/>
      <c r="BP17" s="384"/>
      <c r="BQ17" s="384"/>
      <c r="BR17" s="384"/>
      <c r="BS17" s="384"/>
      <c r="BT17" s="384"/>
      <c r="BU17" s="385"/>
      <c r="BV17" s="383">
        <v>1733908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189.83</v>
      </c>
      <c r="M18" s="448"/>
      <c r="N18" s="448"/>
      <c r="O18" s="448"/>
      <c r="P18" s="448"/>
      <c r="Q18" s="448"/>
      <c r="R18" s="449"/>
      <c r="S18" s="449"/>
      <c r="T18" s="449"/>
      <c r="U18" s="449"/>
      <c r="V18" s="450"/>
      <c r="W18" s="464"/>
      <c r="X18" s="465"/>
      <c r="Y18" s="465"/>
      <c r="Z18" s="465"/>
      <c r="AA18" s="465"/>
      <c r="AB18" s="473"/>
      <c r="AC18" s="347">
        <v>52.4</v>
      </c>
      <c r="AD18" s="348"/>
      <c r="AE18" s="348"/>
      <c r="AF18" s="348"/>
      <c r="AG18" s="451"/>
      <c r="AH18" s="347">
        <v>48.1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6281525</v>
      </c>
      <c r="BO18" s="384"/>
      <c r="BP18" s="384"/>
      <c r="BQ18" s="384"/>
      <c r="BR18" s="384"/>
      <c r="BS18" s="384"/>
      <c r="BT18" s="384"/>
      <c r="BU18" s="385"/>
      <c r="BV18" s="383">
        <v>6229098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8059731</v>
      </c>
      <c r="BO19" s="384"/>
      <c r="BP19" s="384"/>
      <c r="BQ19" s="384"/>
      <c r="BR19" s="384"/>
      <c r="BS19" s="384"/>
      <c r="BT19" s="384"/>
      <c r="BU19" s="385"/>
      <c r="BV19" s="383">
        <v>8263521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5338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11275127</v>
      </c>
      <c r="BO23" s="384"/>
      <c r="BP23" s="384"/>
      <c r="BQ23" s="384"/>
      <c r="BR23" s="384"/>
      <c r="BS23" s="384"/>
      <c r="BT23" s="384"/>
      <c r="BU23" s="385"/>
      <c r="BV23" s="383">
        <v>11777312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7695</v>
      </c>
      <c r="R24" s="360"/>
      <c r="S24" s="360"/>
      <c r="T24" s="360"/>
      <c r="U24" s="360"/>
      <c r="V24" s="361"/>
      <c r="W24" s="425"/>
      <c r="X24" s="416"/>
      <c r="Y24" s="417"/>
      <c r="Z24" s="356" t="s">
        <v>153</v>
      </c>
      <c r="AA24" s="357"/>
      <c r="AB24" s="357"/>
      <c r="AC24" s="357"/>
      <c r="AD24" s="357"/>
      <c r="AE24" s="357"/>
      <c r="AF24" s="357"/>
      <c r="AG24" s="358"/>
      <c r="AH24" s="359">
        <v>189</v>
      </c>
      <c r="AI24" s="360"/>
      <c r="AJ24" s="360"/>
      <c r="AK24" s="360"/>
      <c r="AL24" s="361"/>
      <c r="AM24" s="359">
        <v>595728</v>
      </c>
      <c r="AN24" s="360"/>
      <c r="AO24" s="360"/>
      <c r="AP24" s="360"/>
      <c r="AQ24" s="360"/>
      <c r="AR24" s="361"/>
      <c r="AS24" s="359">
        <v>3152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6247167</v>
      </c>
      <c r="BO24" s="384"/>
      <c r="BP24" s="384"/>
      <c r="BQ24" s="384"/>
      <c r="BR24" s="384"/>
      <c r="BS24" s="384"/>
      <c r="BT24" s="384"/>
      <c r="BU24" s="385"/>
      <c r="BV24" s="383">
        <v>6132536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6156</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712543</v>
      </c>
      <c r="BO25" s="379"/>
      <c r="BP25" s="379"/>
      <c r="BQ25" s="379"/>
      <c r="BR25" s="379"/>
      <c r="BS25" s="379"/>
      <c r="BT25" s="379"/>
      <c r="BU25" s="380"/>
      <c r="BV25" s="378">
        <v>721922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5776</v>
      </c>
      <c r="R26" s="360"/>
      <c r="S26" s="360"/>
      <c r="T26" s="360"/>
      <c r="U26" s="360"/>
      <c r="V26" s="361"/>
      <c r="W26" s="425"/>
      <c r="X26" s="416"/>
      <c r="Y26" s="417"/>
      <c r="Z26" s="356" t="s">
        <v>159</v>
      </c>
      <c r="AA26" s="438"/>
      <c r="AB26" s="438"/>
      <c r="AC26" s="438"/>
      <c r="AD26" s="438"/>
      <c r="AE26" s="438"/>
      <c r="AF26" s="438"/>
      <c r="AG26" s="439"/>
      <c r="AH26" s="359">
        <v>15</v>
      </c>
      <c r="AI26" s="360"/>
      <c r="AJ26" s="360"/>
      <c r="AK26" s="360"/>
      <c r="AL26" s="361"/>
      <c r="AM26" s="359">
        <v>50055</v>
      </c>
      <c r="AN26" s="360"/>
      <c r="AO26" s="360"/>
      <c r="AP26" s="360"/>
      <c r="AQ26" s="360"/>
      <c r="AR26" s="361"/>
      <c r="AS26" s="359">
        <v>3337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3160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330895</v>
      </c>
      <c r="BO27" s="387"/>
      <c r="BP27" s="387"/>
      <c r="BQ27" s="387"/>
      <c r="BR27" s="387"/>
      <c r="BS27" s="387"/>
      <c r="BT27" s="387"/>
      <c r="BU27" s="388"/>
      <c r="BV27" s="386">
        <v>330682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2350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1811830</v>
      </c>
      <c r="BO28" s="379"/>
      <c r="BP28" s="379"/>
      <c r="BQ28" s="379"/>
      <c r="BR28" s="379"/>
      <c r="BS28" s="379"/>
      <c r="BT28" s="379"/>
      <c r="BU28" s="380"/>
      <c r="BV28" s="378">
        <v>1715793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2260</v>
      </c>
      <c r="R29" s="360"/>
      <c r="S29" s="360"/>
      <c r="T29" s="360"/>
      <c r="U29" s="360"/>
      <c r="V29" s="361"/>
      <c r="W29" s="426"/>
      <c r="X29" s="427"/>
      <c r="Y29" s="428"/>
      <c r="Z29" s="356" t="s">
        <v>169</v>
      </c>
      <c r="AA29" s="357"/>
      <c r="AB29" s="357"/>
      <c r="AC29" s="357"/>
      <c r="AD29" s="357"/>
      <c r="AE29" s="357"/>
      <c r="AF29" s="357"/>
      <c r="AG29" s="358"/>
      <c r="AH29" s="359">
        <v>189</v>
      </c>
      <c r="AI29" s="360"/>
      <c r="AJ29" s="360"/>
      <c r="AK29" s="360"/>
      <c r="AL29" s="361"/>
      <c r="AM29" s="359">
        <v>595728</v>
      </c>
      <c r="AN29" s="360"/>
      <c r="AO29" s="360"/>
      <c r="AP29" s="360"/>
      <c r="AQ29" s="360"/>
      <c r="AR29" s="361"/>
      <c r="AS29" s="359">
        <v>3152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674727</v>
      </c>
      <c r="BO29" s="384"/>
      <c r="BP29" s="384"/>
      <c r="BQ29" s="384"/>
      <c r="BR29" s="384"/>
      <c r="BS29" s="384"/>
      <c r="BT29" s="384"/>
      <c r="BU29" s="385"/>
      <c r="BV29" s="383">
        <v>623574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2694009</v>
      </c>
      <c r="BO30" s="387"/>
      <c r="BP30" s="387"/>
      <c r="BQ30" s="387"/>
      <c r="BR30" s="387"/>
      <c r="BS30" s="387"/>
      <c r="BT30" s="387"/>
      <c r="BU30" s="388"/>
      <c r="BV30" s="386">
        <v>2471391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IF('各会計、関係団体の財政状況及び健全化判断比率'!B33="","",'各会計、関係団体の財政状況及び健全化判断比率'!B33)</f>
        <v>夕陽の丘神田特別会計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鳥取県西部広域行政管理組合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大山恵みの里公社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IF('各会計、関係団体の財政状況及び健全化判断比率'!B34="","",'各会計、関係団体の財政状況及び健全化判断比率'!B34)</f>
        <v>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鳥取県町村職員退職手当組合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大山観光局</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鳥取県後期高齢者医療広域連合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開拓専用水道特別会計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IF('各会計、関係団体の財政状況及び健全化判断比率'!B36="","",'各会計、関係団体の財政状況及び健全化判断比率'!B36)</f>
        <v>公共下水道事業特別会計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鳥取県後期高齢者医療広域連合　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情報通信事業特別会計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IF('各会計、関係団体の財政状況及び健全化判断比率'!B37="","",'各会計、関係団体の財政状況及び健全化判断比率'!B37)</f>
        <v>風力発電事業特別会計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鳥取県町村消防災害補償組合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IF('各会計、関係団体の財政状況及び健全化判断比率'!B38="","",'各会計、関係団体の財政状況及び健全化判断比率'!B38)</f>
        <v>温泉事業特別会計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鳥取県町村消防災害補償組合職員退職手当積立特別会計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17</v>
      </c>
      <c r="BF40" s="343"/>
      <c r="BG40" s="342" t="str">
        <f>IF('各会計、関係団体の財政状況及び健全化判断比率'!B39="","",'各会計、関係団体の財政状況及び健全化判断比率'!B39)</f>
        <v>索道事業特別会計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18</v>
      </c>
      <c r="BF41" s="343"/>
      <c r="BG41" s="342" t="str">
        <f>IF('各会計、関係団体の財政状況及び健全化判断比率'!B40="","",'各会計、関係団体の財政状況及び健全化判断比率'!B40)</f>
        <v>宅地造成事業特別会計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3"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13264</v>
      </c>
      <c r="J41" s="83">
        <v>12939</v>
      </c>
      <c r="K41" s="83">
        <v>12274</v>
      </c>
      <c r="L41" s="83">
        <v>11997</v>
      </c>
      <c r="M41" s="84">
        <v>11495</v>
      </c>
    </row>
    <row r="42" spans="2:13" ht="27.75" customHeight="1">
      <c r="B42" s="1171"/>
      <c r="C42" s="1172"/>
      <c r="D42" s="85"/>
      <c r="E42" s="1175" t="s">
        <v>26</v>
      </c>
      <c r="F42" s="1175"/>
      <c r="G42" s="1175"/>
      <c r="H42" s="1176"/>
      <c r="I42" s="86">
        <v>21</v>
      </c>
      <c r="J42" s="87">
        <v>18</v>
      </c>
      <c r="K42" s="87">
        <v>15</v>
      </c>
      <c r="L42" s="87">
        <v>11</v>
      </c>
      <c r="M42" s="88">
        <v>9</v>
      </c>
    </row>
    <row r="43" spans="2:13" ht="27.75" customHeight="1">
      <c r="B43" s="1171"/>
      <c r="C43" s="1172"/>
      <c r="D43" s="85"/>
      <c r="E43" s="1175" t="s">
        <v>27</v>
      </c>
      <c r="F43" s="1175"/>
      <c r="G43" s="1175"/>
      <c r="H43" s="1176"/>
      <c r="I43" s="86">
        <v>7915</v>
      </c>
      <c r="J43" s="87">
        <v>7466</v>
      </c>
      <c r="K43" s="87">
        <v>7179</v>
      </c>
      <c r="L43" s="87">
        <v>6464</v>
      </c>
      <c r="M43" s="88">
        <v>5817</v>
      </c>
    </row>
    <row r="44" spans="2:13" ht="27.75" customHeight="1">
      <c r="B44" s="1171"/>
      <c r="C44" s="1172"/>
      <c r="D44" s="85"/>
      <c r="E44" s="1175" t="s">
        <v>28</v>
      </c>
      <c r="F44" s="1175"/>
      <c r="G44" s="1175"/>
      <c r="H44" s="1176"/>
      <c r="I44" s="86">
        <v>330</v>
      </c>
      <c r="J44" s="87">
        <v>269</v>
      </c>
      <c r="K44" s="87">
        <v>256</v>
      </c>
      <c r="L44" s="87">
        <v>314</v>
      </c>
      <c r="M44" s="88">
        <v>360</v>
      </c>
    </row>
    <row r="45" spans="2:13" ht="27.75" customHeight="1">
      <c r="B45" s="1171"/>
      <c r="C45" s="1172"/>
      <c r="D45" s="85"/>
      <c r="E45" s="1175" t="s">
        <v>29</v>
      </c>
      <c r="F45" s="1175"/>
      <c r="G45" s="1175"/>
      <c r="H45" s="1176"/>
      <c r="I45" s="86">
        <v>1562</v>
      </c>
      <c r="J45" s="87">
        <v>1597</v>
      </c>
      <c r="K45" s="87">
        <v>1611</v>
      </c>
      <c r="L45" s="87">
        <v>1338</v>
      </c>
      <c r="M45" s="88">
        <v>1285</v>
      </c>
    </row>
    <row r="46" spans="2:13" ht="27.75" customHeight="1">
      <c r="B46" s="1171"/>
      <c r="C46" s="1172"/>
      <c r="D46" s="85"/>
      <c r="E46" s="1175" t="s">
        <v>30</v>
      </c>
      <c r="F46" s="1175"/>
      <c r="G46" s="1175"/>
      <c r="H46" s="1176"/>
      <c r="I46" s="86">
        <v>0</v>
      </c>
      <c r="J46" s="87">
        <v>1</v>
      </c>
      <c r="K46" s="87">
        <v>1</v>
      </c>
      <c r="L46" s="87">
        <v>0</v>
      </c>
      <c r="M46" s="88">
        <v>0</v>
      </c>
    </row>
    <row r="47" spans="2:13" ht="27.75" customHeight="1">
      <c r="B47" s="1171"/>
      <c r="C47" s="1172"/>
      <c r="D47" s="85"/>
      <c r="E47" s="1175" t="s">
        <v>31</v>
      </c>
      <c r="F47" s="1175"/>
      <c r="G47" s="1175"/>
      <c r="H47" s="1176"/>
      <c r="I47" s="86" t="s">
        <v>484</v>
      </c>
      <c r="J47" s="87" t="s">
        <v>484</v>
      </c>
      <c r="K47" s="87" t="s">
        <v>484</v>
      </c>
      <c r="L47" s="87" t="s">
        <v>484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3178</v>
      </c>
      <c r="J49" s="87">
        <v>3780</v>
      </c>
      <c r="K49" s="87">
        <v>3964</v>
      </c>
      <c r="L49" s="87">
        <v>4034</v>
      </c>
      <c r="M49" s="88">
        <v>4289</v>
      </c>
    </row>
    <row r="50" spans="2:13" ht="27.75" customHeight="1">
      <c r="B50" s="1171"/>
      <c r="C50" s="1172"/>
      <c r="D50" s="85"/>
      <c r="E50" s="1175" t="s">
        <v>35</v>
      </c>
      <c r="F50" s="1175"/>
      <c r="G50" s="1175"/>
      <c r="H50" s="1176"/>
      <c r="I50" s="86">
        <v>574</v>
      </c>
      <c r="J50" s="87">
        <v>499</v>
      </c>
      <c r="K50" s="87">
        <v>396</v>
      </c>
      <c r="L50" s="87">
        <v>333</v>
      </c>
      <c r="M50" s="88">
        <v>277</v>
      </c>
    </row>
    <row r="51" spans="2:13" ht="27.75" customHeight="1">
      <c r="B51" s="1173"/>
      <c r="C51" s="1174"/>
      <c r="D51" s="85"/>
      <c r="E51" s="1175" t="s">
        <v>36</v>
      </c>
      <c r="F51" s="1175"/>
      <c r="G51" s="1175"/>
      <c r="H51" s="1176"/>
      <c r="I51" s="86">
        <v>15140</v>
      </c>
      <c r="J51" s="87">
        <v>14977</v>
      </c>
      <c r="K51" s="87">
        <v>14649</v>
      </c>
      <c r="L51" s="87">
        <v>14259</v>
      </c>
      <c r="M51" s="88">
        <v>13794</v>
      </c>
    </row>
    <row r="52" spans="2:13" ht="27.75" customHeight="1" thickBot="1">
      <c r="B52" s="1177" t="s">
        <v>37</v>
      </c>
      <c r="C52" s="1178"/>
      <c r="D52" s="90"/>
      <c r="E52" s="1179" t="s">
        <v>38</v>
      </c>
      <c r="F52" s="1179"/>
      <c r="G52" s="1179"/>
      <c r="H52" s="1180"/>
      <c r="I52" s="91">
        <v>4201</v>
      </c>
      <c r="J52" s="92">
        <v>3034</v>
      </c>
      <c r="K52" s="92">
        <v>2327</v>
      </c>
      <c r="L52" s="92">
        <v>1498</v>
      </c>
      <c r="M52" s="93">
        <v>606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89976</v>
      </c>
      <c r="E3" s="116"/>
      <c r="F3" s="117">
        <v>106194</v>
      </c>
      <c r="G3" s="118"/>
      <c r="H3" s="119"/>
    </row>
    <row r="4" spans="1:8">
      <c r="A4" s="120"/>
      <c r="B4" s="121"/>
      <c r="C4" s="122"/>
      <c r="D4" s="123">
        <v>60023</v>
      </c>
      <c r="E4" s="124"/>
      <c r="F4" s="125">
        <v>51075</v>
      </c>
      <c r="G4" s="126"/>
      <c r="H4" s="127"/>
    </row>
    <row r="5" spans="1:8">
      <c r="A5" s="108" t="s">
        <v>517</v>
      </c>
      <c r="B5" s="113"/>
      <c r="C5" s="114"/>
      <c r="D5" s="115">
        <v>89095</v>
      </c>
      <c r="E5" s="116"/>
      <c r="F5" s="117">
        <v>90833</v>
      </c>
      <c r="G5" s="118"/>
      <c r="H5" s="119"/>
    </row>
    <row r="6" spans="1:8">
      <c r="A6" s="120"/>
      <c r="B6" s="121"/>
      <c r="C6" s="122"/>
      <c r="D6" s="123">
        <v>54224</v>
      </c>
      <c r="E6" s="124"/>
      <c r="F6" s="125">
        <v>47037</v>
      </c>
      <c r="G6" s="126"/>
      <c r="H6" s="127"/>
    </row>
    <row r="7" spans="1:8">
      <c r="A7" s="108" t="s">
        <v>518</v>
      </c>
      <c r="B7" s="113"/>
      <c r="C7" s="114"/>
      <c r="D7" s="115">
        <v>45688</v>
      </c>
      <c r="E7" s="116"/>
      <c r="F7" s="117">
        <v>79181</v>
      </c>
      <c r="G7" s="118"/>
      <c r="H7" s="119"/>
    </row>
    <row r="8" spans="1:8">
      <c r="A8" s="120"/>
      <c r="B8" s="121"/>
      <c r="C8" s="122"/>
      <c r="D8" s="123">
        <v>20810</v>
      </c>
      <c r="E8" s="124"/>
      <c r="F8" s="125">
        <v>40448</v>
      </c>
      <c r="G8" s="126"/>
      <c r="H8" s="127"/>
    </row>
    <row r="9" spans="1:8">
      <c r="A9" s="108" t="s">
        <v>519</v>
      </c>
      <c r="B9" s="113"/>
      <c r="C9" s="114"/>
      <c r="D9" s="115">
        <v>86862</v>
      </c>
      <c r="E9" s="116"/>
      <c r="F9" s="117">
        <v>118124</v>
      </c>
      <c r="G9" s="118"/>
      <c r="H9" s="119"/>
    </row>
    <row r="10" spans="1:8">
      <c r="A10" s="120"/>
      <c r="B10" s="121"/>
      <c r="C10" s="122"/>
      <c r="D10" s="123">
        <v>43791</v>
      </c>
      <c r="E10" s="124"/>
      <c r="F10" s="125">
        <v>54614</v>
      </c>
      <c r="G10" s="126"/>
      <c r="H10" s="127"/>
    </row>
    <row r="11" spans="1:8">
      <c r="A11" s="108" t="s">
        <v>520</v>
      </c>
      <c r="B11" s="113"/>
      <c r="C11" s="114"/>
      <c r="D11" s="115">
        <v>64442</v>
      </c>
      <c r="E11" s="116"/>
      <c r="F11" s="117">
        <v>101693</v>
      </c>
      <c r="G11" s="118"/>
      <c r="H11" s="119"/>
    </row>
    <row r="12" spans="1:8">
      <c r="A12" s="120"/>
      <c r="B12" s="121"/>
      <c r="C12" s="128"/>
      <c r="D12" s="123">
        <v>29758</v>
      </c>
      <c r="E12" s="124"/>
      <c r="F12" s="125">
        <v>51066</v>
      </c>
      <c r="G12" s="126"/>
      <c r="H12" s="127"/>
    </row>
    <row r="13" spans="1:8">
      <c r="A13" s="108"/>
      <c r="B13" s="113"/>
      <c r="C13" s="129"/>
      <c r="D13" s="130">
        <v>75213</v>
      </c>
      <c r="E13" s="131"/>
      <c r="F13" s="132">
        <v>99205</v>
      </c>
      <c r="G13" s="133"/>
      <c r="H13" s="119"/>
    </row>
    <row r="14" spans="1:8">
      <c r="A14" s="120"/>
      <c r="B14" s="121"/>
      <c r="C14" s="122"/>
      <c r="D14" s="123">
        <v>41721</v>
      </c>
      <c r="E14" s="124"/>
      <c r="F14" s="125">
        <v>48848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4.55</v>
      </c>
      <c r="C19" s="134">
        <f>ROUND(VALUE(SUBSTITUTE(実質収支比率等に係る経年分析!G$48,"▲","-")),2)</f>
        <v>4.3499999999999996</v>
      </c>
      <c r="D19" s="134">
        <f>ROUND(VALUE(SUBSTITUTE(実質収支比率等に係る経年分析!H$48,"▲","-")),2)</f>
        <v>4.53</v>
      </c>
      <c r="E19" s="134">
        <f>ROUND(VALUE(SUBSTITUTE(実質収支比率等に係る経年分析!I$48,"▲","-")),2)</f>
        <v>4.93</v>
      </c>
      <c r="F19" s="134">
        <f>ROUND(VALUE(SUBSTITUTE(実質収支比率等に係る経年分析!J$48,"▲","-")),2)</f>
        <v>5.68</v>
      </c>
    </row>
    <row r="20" spans="1:11">
      <c r="A20" s="134" t="s">
        <v>43</v>
      </c>
      <c r="B20" s="134">
        <f>ROUND(VALUE(SUBSTITUTE(実質収支比率等に係る経年分析!F$47,"▲","-")),2)</f>
        <v>18.96</v>
      </c>
      <c r="C20" s="134">
        <f>ROUND(VALUE(SUBSTITUTE(実質収支比率等に係る経年分析!G$47,"▲","-")),2)</f>
        <v>20.86</v>
      </c>
      <c r="D20" s="134">
        <f>ROUND(VALUE(SUBSTITUTE(実質収支比率等に係る経年分析!H$47,"▲","-")),2)</f>
        <v>22.7</v>
      </c>
      <c r="E20" s="134">
        <f>ROUND(VALUE(SUBSTITUTE(実質収支比率等に係る経年分析!I$47,"▲","-")),2)</f>
        <v>23.39</v>
      </c>
      <c r="F20" s="134">
        <f>ROUND(VALUE(SUBSTITUTE(実質収支比率等に係る経年分析!J$47,"▲","-")),2)</f>
        <v>24.65</v>
      </c>
    </row>
    <row r="21" spans="1:11">
      <c r="A21" s="134" t="s">
        <v>44</v>
      </c>
      <c r="B21" s="134">
        <f>IF(ISNUMBER(VALUE(SUBSTITUTE(実質収支比率等に係る経年分析!F$49,"▲","-"))),ROUND(VALUE(SUBSTITUTE(実質収支比率等に係る経年分析!F$49,"▲","-")),2),NA())</f>
        <v>7.97</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1.44</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2.0699999999999998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索道事業特別会計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開拓専用水道特別会計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風力発電事業特別会計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f>IF(ROUND(VALUE(SUBSTITUTE(連結実質赤字比率に係る赤字・黒字の構成分析!I$37,"▲", "-")), 2) &lt; 0, ABS(ROUND(VALUE(SUBSTITUTE(連結実質赤字比率に係る赤字・黒字の構成分析!I$37,"▲", "-")), 2)), NA())</f>
        <v>0.04</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4.3600000000000003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1541</v>
      </c>
      <c r="E42" s="136"/>
      <c r="F42" s="136"/>
      <c r="G42" s="136">
        <f>'実質公債費比率（分子）の構造'!L$52</f>
        <v>1589</v>
      </c>
      <c r="H42" s="136"/>
      <c r="I42" s="136"/>
      <c r="J42" s="136">
        <f>'実質公債費比率（分子）の構造'!M$52</f>
        <v>1587</v>
      </c>
      <c r="K42" s="136"/>
      <c r="L42" s="136"/>
      <c r="M42" s="136">
        <f>'実質公債費比率（分子）の構造'!N$52</f>
        <v>1547</v>
      </c>
      <c r="N42" s="136"/>
      <c r="O42" s="136"/>
      <c r="P42" s="136">
        <f>'実質公債費比率（分子）の構造'!O$52</f>
        <v>1597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82</v>
      </c>
      <c r="C45" s="136"/>
      <c r="D45" s="136"/>
      <c r="E45" s="136">
        <f>'実質公債費比率（分子）の構造'!L$49</f>
        <v>66</v>
      </c>
      <c r="F45" s="136"/>
      <c r="G45" s="136"/>
      <c r="H45" s="136">
        <f>'実質公債費比率（分子）の構造'!M$49</f>
        <v>52</v>
      </c>
      <c r="I45" s="136"/>
      <c r="J45" s="136"/>
      <c r="K45" s="136">
        <f>'実質公債費比率（分子）の構造'!N$49</f>
        <v>53</v>
      </c>
      <c r="L45" s="136"/>
      <c r="M45" s="136"/>
      <c r="N45" s="136">
        <f>'実質公債費比率（分子）の構造'!O$49</f>
        <v>54</v>
      </c>
      <c r="O45" s="136"/>
      <c r="P45" s="136"/>
    </row>
    <row r="46" spans="1:16">
      <c r="A46" s="136" t="s">
        <v>55</v>
      </c>
      <c r="B46" s="136">
        <f>'実質公債費比率（分子）の構造'!K$48</f>
        <v>824</v>
      </c>
      <c r="C46" s="136"/>
      <c r="D46" s="136"/>
      <c r="E46" s="136">
        <f>'実質公債費比率（分子）の構造'!L$48</f>
        <v>590</v>
      </c>
      <c r="F46" s="136"/>
      <c r="G46" s="136"/>
      <c r="H46" s="136">
        <f>'実質公債費比率（分子）の構造'!M$48</f>
        <v>559</v>
      </c>
      <c r="I46" s="136"/>
      <c r="J46" s="136"/>
      <c r="K46" s="136">
        <f>'実質公債費比率（分子）の構造'!N$48</f>
        <v>531</v>
      </c>
      <c r="L46" s="136"/>
      <c r="M46" s="136"/>
      <c r="N46" s="136">
        <f>'実質公債費比率（分子）の構造'!O$48</f>
        <v>541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1762</v>
      </c>
      <c r="C49" s="136"/>
      <c r="D49" s="136"/>
      <c r="E49" s="136">
        <f>'実質公債費比率（分子）の構造'!L$45</f>
        <v>1989</v>
      </c>
      <c r="F49" s="136"/>
      <c r="G49" s="136"/>
      <c r="H49" s="136">
        <f>'実質公債費比率（分子）の構造'!M$45</f>
        <v>1773</v>
      </c>
      <c r="I49" s="136"/>
      <c r="J49" s="136"/>
      <c r="K49" s="136">
        <f>'実質公債費比率（分子）の構造'!N$45</f>
        <v>1596</v>
      </c>
      <c r="L49" s="136"/>
      <c r="M49" s="136"/>
      <c r="N49" s="136">
        <f>'実質公債費比率（分子）の構造'!O$45</f>
        <v>1482</v>
      </c>
      <c r="O49" s="136"/>
      <c r="P49" s="136"/>
    </row>
    <row r="50" spans="1:16">
      <c r="A50" s="136" t="s">
        <v>58</v>
      </c>
      <c r="B50" s="136" t="e">
        <f>NA()</f>
        <v>#N/A</v>
      </c>
      <c r="C50" s="136">
        <f>IF(ISNUMBER('実質公債費比率（分子）の構造'!K$53),'実質公債費比率（分子）の構造'!K$53,NA())</f>
        <v>1127</v>
      </c>
      <c r="D50" s="136" t="e">
        <f>NA()</f>
        <v>#N/A</v>
      </c>
      <c r="E50" s="136" t="e">
        <f>NA()</f>
        <v>#N/A</v>
      </c>
      <c r="F50" s="136">
        <f>IF(ISNUMBER('実質公債費比率（分子）の構造'!L$53),'実質公債費比率（分子）の構造'!L$53,NA())</f>
        <v>1056</v>
      </c>
      <c r="G50" s="136" t="e">
        <f>NA()</f>
        <v>#N/A</v>
      </c>
      <c r="H50" s="136" t="e">
        <f>NA()</f>
        <v>#N/A</v>
      </c>
      <c r="I50" s="136">
        <f>IF(ISNUMBER('実質公債費比率（分子）の構造'!M$53),'実質公債費比率（分子）の構造'!M$53,NA())</f>
        <v>797</v>
      </c>
      <c r="J50" s="136" t="e">
        <f>NA()</f>
        <v>#N/A</v>
      </c>
      <c r="K50" s="136" t="e">
        <f>NA()</f>
        <v>#N/A</v>
      </c>
      <c r="L50" s="136">
        <f>IF(ISNUMBER('実質公債費比率（分子）の構造'!N$53),'実質公債費比率（分子）の構造'!N$53,NA())</f>
        <v>633</v>
      </c>
      <c r="M50" s="136" t="e">
        <f>NA()</f>
        <v>#N/A</v>
      </c>
      <c r="N50" s="136" t="e">
        <f>NA()</f>
        <v>#N/A</v>
      </c>
      <c r="O50" s="136">
        <f>IF(ISNUMBER('実質公債費比率（分子）の構造'!O$53),'実質公債費比率（分子）の構造'!O$53,NA())</f>
        <v>480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15140</v>
      </c>
      <c r="E56" s="135"/>
      <c r="F56" s="135"/>
      <c r="G56" s="135">
        <f>'将来負担比率（分子）の構造'!J$51</f>
        <v>14977</v>
      </c>
      <c r="H56" s="135"/>
      <c r="I56" s="135"/>
      <c r="J56" s="135">
        <f>'将来負担比率（分子）の構造'!K$51</f>
        <v>14649</v>
      </c>
      <c r="K56" s="135"/>
      <c r="L56" s="135"/>
      <c r="M56" s="135">
        <f>'将来負担比率（分子）の構造'!L$51</f>
        <v>14259</v>
      </c>
      <c r="N56" s="135"/>
      <c r="O56" s="135"/>
      <c r="P56" s="135">
        <f>'将来負担比率（分子）の構造'!M$51</f>
        <v>13794</v>
      </c>
    </row>
    <row r="57" spans="1:16">
      <c r="A57" s="135" t="s">
        <v>35</v>
      </c>
      <c r="B57" s="135"/>
      <c r="C57" s="135"/>
      <c r="D57" s="135">
        <f>'将来負担比率（分子）の構造'!I$50</f>
        <v>574</v>
      </c>
      <c r="E57" s="135"/>
      <c r="F57" s="135"/>
      <c r="G57" s="135">
        <f>'将来負担比率（分子）の構造'!J$50</f>
        <v>499</v>
      </c>
      <c r="H57" s="135"/>
      <c r="I57" s="135"/>
      <c r="J57" s="135">
        <f>'将来負担比率（分子）の構造'!K$50</f>
        <v>396</v>
      </c>
      <c r="K57" s="135"/>
      <c r="L57" s="135"/>
      <c r="M57" s="135">
        <f>'将来負担比率（分子）の構造'!L$50</f>
        <v>333</v>
      </c>
      <c r="N57" s="135"/>
      <c r="O57" s="135"/>
      <c r="P57" s="135">
        <f>'将来負担比率（分子）の構造'!M$50</f>
        <v>277</v>
      </c>
    </row>
    <row r="58" spans="1:16">
      <c r="A58" s="135" t="s">
        <v>34</v>
      </c>
      <c r="B58" s="135"/>
      <c r="C58" s="135"/>
      <c r="D58" s="135">
        <f>'将来負担比率（分子）の構造'!I$49</f>
        <v>3178</v>
      </c>
      <c r="E58" s="135"/>
      <c r="F58" s="135"/>
      <c r="G58" s="135">
        <f>'将来負担比率（分子）の構造'!J$49</f>
        <v>3780</v>
      </c>
      <c r="H58" s="135"/>
      <c r="I58" s="135"/>
      <c r="J58" s="135">
        <f>'将来負担比率（分子）の構造'!K$49</f>
        <v>3964</v>
      </c>
      <c r="K58" s="135"/>
      <c r="L58" s="135"/>
      <c r="M58" s="135">
        <f>'将来負担比率（分子）の構造'!L$49</f>
        <v>4034</v>
      </c>
      <c r="N58" s="135"/>
      <c r="O58" s="135"/>
      <c r="P58" s="135">
        <f>'将来負担比率（分子）の構造'!M$49</f>
        <v>4289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1562</v>
      </c>
      <c r="C62" s="135"/>
      <c r="D62" s="135"/>
      <c r="E62" s="135">
        <f>'将来負担比率（分子）の構造'!J$45</f>
        <v>1597</v>
      </c>
      <c r="F62" s="135"/>
      <c r="G62" s="135"/>
      <c r="H62" s="135">
        <f>'将来負担比率（分子）の構造'!K$45</f>
        <v>1611</v>
      </c>
      <c r="I62" s="135"/>
      <c r="J62" s="135"/>
      <c r="K62" s="135">
        <f>'将来負担比率（分子）の構造'!L$45</f>
        <v>1338</v>
      </c>
      <c r="L62" s="135"/>
      <c r="M62" s="135"/>
      <c r="N62" s="135">
        <f>'将来負担比率（分子）の構造'!M$45</f>
        <v>1285</v>
      </c>
      <c r="O62" s="135"/>
      <c r="P62" s="135"/>
    </row>
    <row r="63" spans="1:16">
      <c r="A63" s="135" t="s">
        <v>28</v>
      </c>
      <c r="B63" s="135">
        <f>'将来負担比率（分子）の構造'!I$44</f>
        <v>330</v>
      </c>
      <c r="C63" s="135"/>
      <c r="D63" s="135"/>
      <c r="E63" s="135">
        <f>'将来負担比率（分子）の構造'!J$44</f>
        <v>269</v>
      </c>
      <c r="F63" s="135"/>
      <c r="G63" s="135"/>
      <c r="H63" s="135">
        <f>'将来負担比率（分子）の構造'!K$44</f>
        <v>256</v>
      </c>
      <c r="I63" s="135"/>
      <c r="J63" s="135"/>
      <c r="K63" s="135">
        <f>'将来負担比率（分子）の構造'!L$44</f>
        <v>314</v>
      </c>
      <c r="L63" s="135"/>
      <c r="M63" s="135"/>
      <c r="N63" s="135">
        <f>'将来負担比率（分子）の構造'!M$44</f>
        <v>360</v>
      </c>
      <c r="O63" s="135"/>
      <c r="P63" s="135"/>
    </row>
    <row r="64" spans="1:16">
      <c r="A64" s="135" t="s">
        <v>27</v>
      </c>
      <c r="B64" s="135">
        <f>'将来負担比率（分子）の構造'!I$43</f>
        <v>7915</v>
      </c>
      <c r="C64" s="135"/>
      <c r="D64" s="135"/>
      <c r="E64" s="135">
        <f>'将来負担比率（分子）の構造'!J$43</f>
        <v>7466</v>
      </c>
      <c r="F64" s="135"/>
      <c r="G64" s="135"/>
      <c r="H64" s="135">
        <f>'将来負担比率（分子）の構造'!K$43</f>
        <v>7179</v>
      </c>
      <c r="I64" s="135"/>
      <c r="J64" s="135"/>
      <c r="K64" s="135">
        <f>'将来負担比率（分子）の構造'!L$43</f>
        <v>6464</v>
      </c>
      <c r="L64" s="135"/>
      <c r="M64" s="135"/>
      <c r="N64" s="135">
        <f>'将来負担比率（分子）の構造'!M$43</f>
        <v>5817</v>
      </c>
      <c r="O64" s="135"/>
      <c r="P64" s="135"/>
    </row>
    <row r="65" spans="1:16">
      <c r="A65" s="135" t="s">
        <v>26</v>
      </c>
      <c r="B65" s="135">
        <f>'将来負担比率（分子）の構造'!I$42</f>
        <v>21</v>
      </c>
      <c r="C65" s="135"/>
      <c r="D65" s="135"/>
      <c r="E65" s="135">
        <f>'将来負担比率（分子）の構造'!J$42</f>
        <v>18</v>
      </c>
      <c r="F65" s="135"/>
      <c r="G65" s="135"/>
      <c r="H65" s="135">
        <f>'将来負担比率（分子）の構造'!K$42</f>
        <v>15</v>
      </c>
      <c r="I65" s="135"/>
      <c r="J65" s="135"/>
      <c r="K65" s="135">
        <f>'将来負担比率（分子）の構造'!L$42</f>
        <v>11</v>
      </c>
      <c r="L65" s="135"/>
      <c r="M65" s="135"/>
      <c r="N65" s="135">
        <f>'将来負担比率（分子）の構造'!M$42</f>
        <v>9</v>
      </c>
      <c r="O65" s="135"/>
      <c r="P65" s="135"/>
    </row>
    <row r="66" spans="1:16">
      <c r="A66" s="135" t="s">
        <v>25</v>
      </c>
      <c r="B66" s="135">
        <f>'将来負担比率（分子）の構造'!I$41</f>
        <v>13264</v>
      </c>
      <c r="C66" s="135"/>
      <c r="D66" s="135"/>
      <c r="E66" s="135">
        <f>'将来負担比率（分子）の構造'!J$41</f>
        <v>12939</v>
      </c>
      <c r="F66" s="135"/>
      <c r="G66" s="135"/>
      <c r="H66" s="135">
        <f>'将来負担比率（分子）の構造'!K$41</f>
        <v>12274</v>
      </c>
      <c r="I66" s="135"/>
      <c r="J66" s="135"/>
      <c r="K66" s="135">
        <f>'将来負担比率（分子）の構造'!L$41</f>
        <v>11997</v>
      </c>
      <c r="L66" s="135"/>
      <c r="M66" s="135"/>
      <c r="N66" s="135">
        <f>'将来負担比率（分子）の構造'!M$41</f>
        <v>11495</v>
      </c>
      <c r="O66" s="135"/>
      <c r="P66" s="135"/>
    </row>
    <row r="67" spans="1:16">
      <c r="A67" s="135" t="s">
        <v>62</v>
      </c>
      <c r="B67" s="135" t="e">
        <f>NA()</f>
        <v>#N/A</v>
      </c>
      <c r="C67" s="135">
        <f>IF(ISNUMBER('将来負担比率（分子）の構造'!I$52), IF('将来負担比率（分子）の構造'!I$52 &lt; 0, 0, '将来負担比率（分子）の構造'!I$52), NA())</f>
        <v>4201</v>
      </c>
      <c r="D67" s="135" t="e">
        <f>NA()</f>
        <v>#N/A</v>
      </c>
      <c r="E67" s="135" t="e">
        <f>NA()</f>
        <v>#N/A</v>
      </c>
      <c r="F67" s="135">
        <f>IF(ISNUMBER('将来負担比率（分子）の構造'!J$52), IF('将来負担比率（分子）の構造'!J$52 &lt; 0, 0, '将来負担比率（分子）の構造'!J$52), NA())</f>
        <v>3034</v>
      </c>
      <c r="G67" s="135" t="e">
        <f>NA()</f>
        <v>#N/A</v>
      </c>
      <c r="H67" s="135" t="e">
        <f>NA()</f>
        <v>#N/A</v>
      </c>
      <c r="I67" s="135">
        <f>IF(ISNUMBER('将来負担比率（分子）の構造'!K$52), IF('将来負担比率（分子）の構造'!K$52 &lt; 0, 0, '将来負担比率（分子）の構造'!K$52), NA())</f>
        <v>2327</v>
      </c>
      <c r="J67" s="135" t="e">
        <f>NA()</f>
        <v>#N/A</v>
      </c>
      <c r="K67" s="135" t="e">
        <f>NA()</f>
        <v>#N/A</v>
      </c>
      <c r="L67" s="135">
        <f>IF(ISNUMBER('将来負担比率（分子）の構造'!L$52), IF('将来負担比率（分子）の構造'!L$52 &lt; 0, 0, '将来負担比率（分子）の構造'!L$52), NA())</f>
        <v>1498</v>
      </c>
      <c r="M67" s="135" t="e">
        <f>NA()</f>
        <v>#N/A</v>
      </c>
      <c r="N67" s="135" t="e">
        <f>NA()</f>
        <v>#N/A</v>
      </c>
      <c r="O67" s="135">
        <f>IF(ISNUMBER('将来負担比率（分子）の構造'!M$52), IF('将来負担比率（分子）の構造'!M$52 &lt; 0, 0, '将来負担比率（分子）の構造'!M$52), NA())</f>
        <v>606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1487350</v>
      </c>
      <c r="S5" s="639"/>
      <c r="T5" s="639"/>
      <c r="U5" s="639"/>
      <c r="V5" s="639"/>
      <c r="W5" s="639"/>
      <c r="X5" s="639"/>
      <c r="Y5" s="686"/>
      <c r="Z5" s="699">
        <v>13.7</v>
      </c>
      <c r="AA5" s="699"/>
      <c r="AB5" s="699"/>
      <c r="AC5" s="699"/>
      <c r="AD5" s="700">
        <v>1487350</v>
      </c>
      <c r="AE5" s="700"/>
      <c r="AF5" s="700"/>
      <c r="AG5" s="700"/>
      <c r="AH5" s="700"/>
      <c r="AI5" s="700"/>
      <c r="AJ5" s="700"/>
      <c r="AK5" s="700"/>
      <c r="AL5" s="687">
        <v>21.4</v>
      </c>
      <c r="AM5" s="656"/>
      <c r="AN5" s="656"/>
      <c r="AO5" s="688"/>
      <c r="AP5" s="675" t="s">
        <v>207</v>
      </c>
      <c r="AQ5" s="676"/>
      <c r="AR5" s="676"/>
      <c r="AS5" s="676"/>
      <c r="AT5" s="676"/>
      <c r="AU5" s="676"/>
      <c r="AV5" s="676"/>
      <c r="AW5" s="676"/>
      <c r="AX5" s="676"/>
      <c r="AY5" s="676"/>
      <c r="AZ5" s="676"/>
      <c r="BA5" s="676"/>
      <c r="BB5" s="676"/>
      <c r="BC5" s="676"/>
      <c r="BD5" s="676"/>
      <c r="BE5" s="676"/>
      <c r="BF5" s="677"/>
      <c r="BG5" s="588">
        <v>1486327</v>
      </c>
      <c r="BH5" s="589"/>
      <c r="BI5" s="589"/>
      <c r="BJ5" s="589"/>
      <c r="BK5" s="589"/>
      <c r="BL5" s="589"/>
      <c r="BM5" s="589"/>
      <c r="BN5" s="590"/>
      <c r="BO5" s="641">
        <v>99.9</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90773</v>
      </c>
      <c r="S6" s="589"/>
      <c r="T6" s="589"/>
      <c r="U6" s="589"/>
      <c r="V6" s="589"/>
      <c r="W6" s="589"/>
      <c r="X6" s="589"/>
      <c r="Y6" s="590"/>
      <c r="Z6" s="641">
        <v>0.8</v>
      </c>
      <c r="AA6" s="641"/>
      <c r="AB6" s="641"/>
      <c r="AC6" s="641"/>
      <c r="AD6" s="642">
        <v>90773</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1486327</v>
      </c>
      <c r="BH6" s="589"/>
      <c r="BI6" s="589"/>
      <c r="BJ6" s="589"/>
      <c r="BK6" s="589"/>
      <c r="BL6" s="589"/>
      <c r="BM6" s="589"/>
      <c r="BN6" s="590"/>
      <c r="BO6" s="641">
        <v>99.9</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109099</v>
      </c>
      <c r="CS6" s="589"/>
      <c r="CT6" s="589"/>
      <c r="CU6" s="589"/>
      <c r="CV6" s="589"/>
      <c r="CW6" s="589"/>
      <c r="CX6" s="589"/>
      <c r="CY6" s="590"/>
      <c r="CZ6" s="641">
        <v>1</v>
      </c>
      <c r="DA6" s="641"/>
      <c r="DB6" s="641"/>
      <c r="DC6" s="641"/>
      <c r="DD6" s="594" t="s">
        <v>208</v>
      </c>
      <c r="DE6" s="589"/>
      <c r="DF6" s="589"/>
      <c r="DG6" s="589"/>
      <c r="DH6" s="589"/>
      <c r="DI6" s="589"/>
      <c r="DJ6" s="589"/>
      <c r="DK6" s="589"/>
      <c r="DL6" s="589"/>
      <c r="DM6" s="589"/>
      <c r="DN6" s="589"/>
      <c r="DO6" s="589"/>
      <c r="DP6" s="590"/>
      <c r="DQ6" s="594">
        <v>109099</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3754</v>
      </c>
      <c r="S7" s="589"/>
      <c r="T7" s="589"/>
      <c r="U7" s="589"/>
      <c r="V7" s="589"/>
      <c r="W7" s="589"/>
      <c r="X7" s="589"/>
      <c r="Y7" s="590"/>
      <c r="Z7" s="641">
        <v>0</v>
      </c>
      <c r="AA7" s="641"/>
      <c r="AB7" s="641"/>
      <c r="AC7" s="641"/>
      <c r="AD7" s="642">
        <v>3754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597882</v>
      </c>
      <c r="BH7" s="589"/>
      <c r="BI7" s="589"/>
      <c r="BJ7" s="589"/>
      <c r="BK7" s="589"/>
      <c r="BL7" s="589"/>
      <c r="BM7" s="589"/>
      <c r="BN7" s="590"/>
      <c r="BO7" s="641">
        <v>40.200000000000003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1668196</v>
      </c>
      <c r="CS7" s="589"/>
      <c r="CT7" s="589"/>
      <c r="CU7" s="589"/>
      <c r="CV7" s="589"/>
      <c r="CW7" s="589"/>
      <c r="CX7" s="589"/>
      <c r="CY7" s="590"/>
      <c r="CZ7" s="641">
        <v>16.100000000000001</v>
      </c>
      <c r="DA7" s="641"/>
      <c r="DB7" s="641"/>
      <c r="DC7" s="641"/>
      <c r="DD7" s="594">
        <v>53968</v>
      </c>
      <c r="DE7" s="589"/>
      <c r="DF7" s="589"/>
      <c r="DG7" s="589"/>
      <c r="DH7" s="589"/>
      <c r="DI7" s="589"/>
      <c r="DJ7" s="589"/>
      <c r="DK7" s="589"/>
      <c r="DL7" s="589"/>
      <c r="DM7" s="589"/>
      <c r="DN7" s="589"/>
      <c r="DO7" s="589"/>
      <c r="DP7" s="590"/>
      <c r="DQ7" s="594">
        <v>1150305</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9276</v>
      </c>
      <c r="S8" s="589"/>
      <c r="T8" s="589"/>
      <c r="U8" s="589"/>
      <c r="V8" s="589"/>
      <c r="W8" s="589"/>
      <c r="X8" s="589"/>
      <c r="Y8" s="590"/>
      <c r="Z8" s="641">
        <v>0.1</v>
      </c>
      <c r="AA8" s="641"/>
      <c r="AB8" s="641"/>
      <c r="AC8" s="641"/>
      <c r="AD8" s="642">
        <v>9276</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27358</v>
      </c>
      <c r="BH8" s="589"/>
      <c r="BI8" s="589"/>
      <c r="BJ8" s="589"/>
      <c r="BK8" s="589"/>
      <c r="BL8" s="589"/>
      <c r="BM8" s="589"/>
      <c r="BN8" s="590"/>
      <c r="BO8" s="641">
        <v>1.8</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2566525</v>
      </c>
      <c r="CS8" s="589"/>
      <c r="CT8" s="589"/>
      <c r="CU8" s="589"/>
      <c r="CV8" s="589"/>
      <c r="CW8" s="589"/>
      <c r="CX8" s="589"/>
      <c r="CY8" s="590"/>
      <c r="CZ8" s="641">
        <v>24.7</v>
      </c>
      <c r="DA8" s="641"/>
      <c r="DB8" s="641"/>
      <c r="DC8" s="641"/>
      <c r="DD8" s="594">
        <v>20139</v>
      </c>
      <c r="DE8" s="589"/>
      <c r="DF8" s="589"/>
      <c r="DG8" s="589"/>
      <c r="DH8" s="589"/>
      <c r="DI8" s="589"/>
      <c r="DJ8" s="589"/>
      <c r="DK8" s="589"/>
      <c r="DL8" s="589"/>
      <c r="DM8" s="589"/>
      <c r="DN8" s="589"/>
      <c r="DO8" s="589"/>
      <c r="DP8" s="590"/>
      <c r="DQ8" s="594">
        <v>1629604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4820</v>
      </c>
      <c r="S9" s="589"/>
      <c r="T9" s="589"/>
      <c r="U9" s="589"/>
      <c r="V9" s="589"/>
      <c r="W9" s="589"/>
      <c r="X9" s="589"/>
      <c r="Y9" s="590"/>
      <c r="Z9" s="641">
        <v>0</v>
      </c>
      <c r="AA9" s="641"/>
      <c r="AB9" s="641"/>
      <c r="AC9" s="641"/>
      <c r="AD9" s="642">
        <v>4820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472144</v>
      </c>
      <c r="BH9" s="589"/>
      <c r="BI9" s="589"/>
      <c r="BJ9" s="589"/>
      <c r="BK9" s="589"/>
      <c r="BL9" s="589"/>
      <c r="BM9" s="589"/>
      <c r="BN9" s="590"/>
      <c r="BO9" s="641">
        <v>31.7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722068</v>
      </c>
      <c r="CS9" s="589"/>
      <c r="CT9" s="589"/>
      <c r="CU9" s="589"/>
      <c r="CV9" s="589"/>
      <c r="CW9" s="589"/>
      <c r="CX9" s="589"/>
      <c r="CY9" s="590"/>
      <c r="CZ9" s="641">
        <v>6.9</v>
      </c>
      <c r="DA9" s="641"/>
      <c r="DB9" s="641"/>
      <c r="DC9" s="641"/>
      <c r="DD9" s="594">
        <v>24743</v>
      </c>
      <c r="DE9" s="589"/>
      <c r="DF9" s="589"/>
      <c r="DG9" s="589"/>
      <c r="DH9" s="589"/>
      <c r="DI9" s="589"/>
      <c r="DJ9" s="589"/>
      <c r="DK9" s="589"/>
      <c r="DL9" s="589"/>
      <c r="DM9" s="589"/>
      <c r="DN9" s="589"/>
      <c r="DO9" s="589"/>
      <c r="DP9" s="590"/>
      <c r="DQ9" s="594">
        <v>649427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172103</v>
      </c>
      <c r="S10" s="589"/>
      <c r="T10" s="589"/>
      <c r="U10" s="589"/>
      <c r="V10" s="589"/>
      <c r="W10" s="589"/>
      <c r="X10" s="589"/>
      <c r="Y10" s="590"/>
      <c r="Z10" s="641">
        <v>1.6</v>
      </c>
      <c r="AA10" s="641"/>
      <c r="AB10" s="641"/>
      <c r="AC10" s="641"/>
      <c r="AD10" s="642">
        <v>172103</v>
      </c>
      <c r="AE10" s="642"/>
      <c r="AF10" s="642"/>
      <c r="AG10" s="642"/>
      <c r="AH10" s="642"/>
      <c r="AI10" s="642"/>
      <c r="AJ10" s="642"/>
      <c r="AK10" s="642"/>
      <c r="AL10" s="611">
        <v>2.5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37654</v>
      </c>
      <c r="BH10" s="589"/>
      <c r="BI10" s="589"/>
      <c r="BJ10" s="589"/>
      <c r="BK10" s="589"/>
      <c r="BL10" s="589"/>
      <c r="BM10" s="589"/>
      <c r="BN10" s="590"/>
      <c r="BO10" s="641">
        <v>2.5</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220</v>
      </c>
      <c r="CS10" s="589"/>
      <c r="CT10" s="589"/>
      <c r="CU10" s="589"/>
      <c r="CV10" s="589"/>
      <c r="CW10" s="589"/>
      <c r="CX10" s="589"/>
      <c r="CY10" s="590"/>
      <c r="CZ10" s="641" t="s">
        <v>220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6970</v>
      </c>
      <c r="S11" s="589"/>
      <c r="T11" s="589"/>
      <c r="U11" s="589"/>
      <c r="V11" s="589"/>
      <c r="W11" s="589"/>
      <c r="X11" s="589"/>
      <c r="Y11" s="590"/>
      <c r="Z11" s="641">
        <v>0.1</v>
      </c>
      <c r="AA11" s="641"/>
      <c r="AB11" s="641"/>
      <c r="AC11" s="641"/>
      <c r="AD11" s="642">
        <v>6970</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60726</v>
      </c>
      <c r="BH11" s="589"/>
      <c r="BI11" s="589"/>
      <c r="BJ11" s="589"/>
      <c r="BK11" s="589"/>
      <c r="BL11" s="589"/>
      <c r="BM11" s="589"/>
      <c r="BN11" s="590"/>
      <c r="BO11" s="641">
        <v>4.0999999999999996</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1387316</v>
      </c>
      <c r="CS11" s="589"/>
      <c r="CT11" s="589"/>
      <c r="CU11" s="589"/>
      <c r="CV11" s="589"/>
      <c r="CW11" s="589"/>
      <c r="CX11" s="589"/>
      <c r="CY11" s="590"/>
      <c r="CZ11" s="641">
        <v>13.3</v>
      </c>
      <c r="DA11" s="641"/>
      <c r="DB11" s="641"/>
      <c r="DC11" s="641"/>
      <c r="DD11" s="594">
        <v>360074</v>
      </c>
      <c r="DE11" s="589"/>
      <c r="DF11" s="589"/>
      <c r="DG11" s="589"/>
      <c r="DH11" s="589"/>
      <c r="DI11" s="589"/>
      <c r="DJ11" s="589"/>
      <c r="DK11" s="589"/>
      <c r="DL11" s="589"/>
      <c r="DM11" s="589"/>
      <c r="DN11" s="589"/>
      <c r="DO11" s="589"/>
      <c r="DP11" s="590"/>
      <c r="DQ11" s="594">
        <v>894137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772275</v>
      </c>
      <c r="BH12" s="589"/>
      <c r="BI12" s="589"/>
      <c r="BJ12" s="589"/>
      <c r="BK12" s="589"/>
      <c r="BL12" s="589"/>
      <c r="BM12" s="589"/>
      <c r="BN12" s="590"/>
      <c r="BO12" s="641">
        <v>51.9</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348632</v>
      </c>
      <c r="CS12" s="589"/>
      <c r="CT12" s="589"/>
      <c r="CU12" s="589"/>
      <c r="CV12" s="589"/>
      <c r="CW12" s="589"/>
      <c r="CX12" s="589"/>
      <c r="CY12" s="590"/>
      <c r="CZ12" s="641">
        <v>3.4</v>
      </c>
      <c r="DA12" s="641"/>
      <c r="DB12" s="641"/>
      <c r="DC12" s="641"/>
      <c r="DD12" s="594">
        <v>87209</v>
      </c>
      <c r="DE12" s="589"/>
      <c r="DF12" s="589"/>
      <c r="DG12" s="589"/>
      <c r="DH12" s="589"/>
      <c r="DI12" s="589"/>
      <c r="DJ12" s="589"/>
      <c r="DK12" s="589"/>
      <c r="DL12" s="589"/>
      <c r="DM12" s="589"/>
      <c r="DN12" s="589"/>
      <c r="DO12" s="589"/>
      <c r="DP12" s="590"/>
      <c r="DQ12" s="594">
        <v>231557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14213</v>
      </c>
      <c r="S13" s="589"/>
      <c r="T13" s="589"/>
      <c r="U13" s="589"/>
      <c r="V13" s="589"/>
      <c r="W13" s="589"/>
      <c r="X13" s="589"/>
      <c r="Y13" s="590"/>
      <c r="Z13" s="641">
        <v>0.1</v>
      </c>
      <c r="AA13" s="641"/>
      <c r="AB13" s="641"/>
      <c r="AC13" s="641"/>
      <c r="AD13" s="642">
        <v>14213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771709</v>
      </c>
      <c r="BH13" s="589"/>
      <c r="BI13" s="589"/>
      <c r="BJ13" s="589"/>
      <c r="BK13" s="589"/>
      <c r="BL13" s="589"/>
      <c r="BM13" s="589"/>
      <c r="BN13" s="590"/>
      <c r="BO13" s="641">
        <v>51.9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837664</v>
      </c>
      <c r="CS13" s="589"/>
      <c r="CT13" s="589"/>
      <c r="CU13" s="589"/>
      <c r="CV13" s="589"/>
      <c r="CW13" s="589"/>
      <c r="CX13" s="589"/>
      <c r="CY13" s="590"/>
      <c r="CZ13" s="641">
        <v>8.1</v>
      </c>
      <c r="DA13" s="641"/>
      <c r="DB13" s="641"/>
      <c r="DC13" s="641"/>
      <c r="DD13" s="594">
        <v>332063</v>
      </c>
      <c r="DE13" s="589"/>
      <c r="DF13" s="589"/>
      <c r="DG13" s="589"/>
      <c r="DH13" s="589"/>
      <c r="DI13" s="589"/>
      <c r="DJ13" s="589"/>
      <c r="DK13" s="589"/>
      <c r="DL13" s="589"/>
      <c r="DM13" s="589"/>
      <c r="DN13" s="589"/>
      <c r="DO13" s="589"/>
      <c r="DP13" s="590"/>
      <c r="DQ13" s="594">
        <v>536372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54136</v>
      </c>
      <c r="BH14" s="589"/>
      <c r="BI14" s="589"/>
      <c r="BJ14" s="589"/>
      <c r="BK14" s="589"/>
      <c r="BL14" s="589"/>
      <c r="BM14" s="589"/>
      <c r="BN14" s="590"/>
      <c r="BO14" s="641">
        <v>3.6</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372362</v>
      </c>
      <c r="CS14" s="589"/>
      <c r="CT14" s="589"/>
      <c r="CU14" s="589"/>
      <c r="CV14" s="589"/>
      <c r="CW14" s="589"/>
      <c r="CX14" s="589"/>
      <c r="CY14" s="590"/>
      <c r="CZ14" s="641">
        <v>3.6</v>
      </c>
      <c r="DA14" s="641"/>
      <c r="DB14" s="641"/>
      <c r="DC14" s="641"/>
      <c r="DD14" s="594">
        <v>24515</v>
      </c>
      <c r="DE14" s="589"/>
      <c r="DF14" s="589"/>
      <c r="DG14" s="589"/>
      <c r="DH14" s="589"/>
      <c r="DI14" s="589"/>
      <c r="DJ14" s="589"/>
      <c r="DK14" s="589"/>
      <c r="DL14" s="589"/>
      <c r="DM14" s="589"/>
      <c r="DN14" s="589"/>
      <c r="DO14" s="589"/>
      <c r="DP14" s="590"/>
      <c r="DQ14" s="594">
        <v>340003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2990</v>
      </c>
      <c r="S15" s="589"/>
      <c r="T15" s="589"/>
      <c r="U15" s="589"/>
      <c r="V15" s="589"/>
      <c r="W15" s="589"/>
      <c r="X15" s="589"/>
      <c r="Y15" s="590"/>
      <c r="Z15" s="641">
        <v>0</v>
      </c>
      <c r="AA15" s="641"/>
      <c r="AB15" s="641"/>
      <c r="AC15" s="641"/>
      <c r="AD15" s="642">
        <v>2990</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62034</v>
      </c>
      <c r="BH15" s="589"/>
      <c r="BI15" s="589"/>
      <c r="BJ15" s="589"/>
      <c r="BK15" s="589"/>
      <c r="BL15" s="589"/>
      <c r="BM15" s="589"/>
      <c r="BN15" s="590"/>
      <c r="BO15" s="641">
        <v>4.2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879578</v>
      </c>
      <c r="CS15" s="589"/>
      <c r="CT15" s="589"/>
      <c r="CU15" s="589"/>
      <c r="CV15" s="589"/>
      <c r="CW15" s="589"/>
      <c r="CX15" s="589"/>
      <c r="CY15" s="590"/>
      <c r="CZ15" s="641">
        <v>8.5</v>
      </c>
      <c r="DA15" s="641"/>
      <c r="DB15" s="641"/>
      <c r="DC15" s="641"/>
      <c r="DD15" s="594">
        <v>204989</v>
      </c>
      <c r="DE15" s="589"/>
      <c r="DF15" s="589"/>
      <c r="DG15" s="589"/>
      <c r="DH15" s="589"/>
      <c r="DI15" s="589"/>
      <c r="DJ15" s="589"/>
      <c r="DK15" s="589"/>
      <c r="DL15" s="589"/>
      <c r="DM15" s="589"/>
      <c r="DN15" s="589"/>
      <c r="DO15" s="589"/>
      <c r="DP15" s="590"/>
      <c r="DQ15" s="594">
        <v>646710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5494251</v>
      </c>
      <c r="S16" s="589"/>
      <c r="T16" s="589"/>
      <c r="U16" s="589"/>
      <c r="V16" s="589"/>
      <c r="W16" s="589"/>
      <c r="X16" s="589"/>
      <c r="Y16" s="590"/>
      <c r="Z16" s="641">
        <v>50.6</v>
      </c>
      <c r="AA16" s="641"/>
      <c r="AB16" s="641"/>
      <c r="AC16" s="641"/>
      <c r="AD16" s="642">
        <v>5138193</v>
      </c>
      <c r="AE16" s="642"/>
      <c r="AF16" s="642"/>
      <c r="AG16" s="642"/>
      <c r="AH16" s="642"/>
      <c r="AI16" s="642"/>
      <c r="AJ16" s="642"/>
      <c r="AK16" s="642"/>
      <c r="AL16" s="611">
        <v>74.099999999999994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18672</v>
      </c>
      <c r="CS16" s="589"/>
      <c r="CT16" s="589"/>
      <c r="CU16" s="589"/>
      <c r="CV16" s="589"/>
      <c r="CW16" s="589"/>
      <c r="CX16" s="589"/>
      <c r="CY16" s="590"/>
      <c r="CZ16" s="641">
        <v>0.2</v>
      </c>
      <c r="DA16" s="641"/>
      <c r="DB16" s="641"/>
      <c r="DC16" s="641"/>
      <c r="DD16" s="594" t="s">
        <v>220</v>
      </c>
      <c r="DE16" s="589"/>
      <c r="DF16" s="589"/>
      <c r="DG16" s="589"/>
      <c r="DH16" s="589"/>
      <c r="DI16" s="589"/>
      <c r="DJ16" s="589"/>
      <c r="DK16" s="589"/>
      <c r="DL16" s="589"/>
      <c r="DM16" s="589"/>
      <c r="DN16" s="589"/>
      <c r="DO16" s="589"/>
      <c r="DP16" s="590"/>
      <c r="DQ16" s="594">
        <v>7323</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5138193</v>
      </c>
      <c r="S17" s="589"/>
      <c r="T17" s="589"/>
      <c r="U17" s="589"/>
      <c r="V17" s="589"/>
      <c r="W17" s="589"/>
      <c r="X17" s="589"/>
      <c r="Y17" s="590"/>
      <c r="Z17" s="641">
        <v>47.3</v>
      </c>
      <c r="AA17" s="641"/>
      <c r="AB17" s="641"/>
      <c r="AC17" s="641"/>
      <c r="AD17" s="642">
        <v>5138193</v>
      </c>
      <c r="AE17" s="642"/>
      <c r="AF17" s="642"/>
      <c r="AG17" s="642"/>
      <c r="AH17" s="642"/>
      <c r="AI17" s="642"/>
      <c r="AJ17" s="642"/>
      <c r="AK17" s="642"/>
      <c r="AL17" s="611">
        <v>74.099999999999994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1482640</v>
      </c>
      <c r="CS17" s="589"/>
      <c r="CT17" s="589"/>
      <c r="CU17" s="589"/>
      <c r="CV17" s="589"/>
      <c r="CW17" s="589"/>
      <c r="CX17" s="589"/>
      <c r="CY17" s="590"/>
      <c r="CZ17" s="641">
        <v>14.3</v>
      </c>
      <c r="DA17" s="641"/>
      <c r="DB17" s="641"/>
      <c r="DC17" s="641"/>
      <c r="DD17" s="594" t="s">
        <v>220</v>
      </c>
      <c r="DE17" s="589"/>
      <c r="DF17" s="589"/>
      <c r="DG17" s="589"/>
      <c r="DH17" s="589"/>
      <c r="DI17" s="589"/>
      <c r="DJ17" s="589"/>
      <c r="DK17" s="589"/>
      <c r="DL17" s="589"/>
      <c r="DM17" s="589"/>
      <c r="DN17" s="589"/>
      <c r="DO17" s="589"/>
      <c r="DP17" s="590"/>
      <c r="DQ17" s="594">
        <v>1391218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356056</v>
      </c>
      <c r="S18" s="589"/>
      <c r="T18" s="589"/>
      <c r="U18" s="589"/>
      <c r="V18" s="589"/>
      <c r="W18" s="589"/>
      <c r="X18" s="589"/>
      <c r="Y18" s="590"/>
      <c r="Z18" s="641">
        <v>3.3</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1023</v>
      </c>
      <c r="BH19" s="589"/>
      <c r="BI19" s="589"/>
      <c r="BJ19" s="589"/>
      <c r="BK19" s="589"/>
      <c r="BL19" s="589"/>
      <c r="BM19" s="589"/>
      <c r="BN19" s="590"/>
      <c r="BO19" s="641">
        <v>0.1</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7286500</v>
      </c>
      <c r="S20" s="589"/>
      <c r="T20" s="589"/>
      <c r="U20" s="589"/>
      <c r="V20" s="589"/>
      <c r="W20" s="589"/>
      <c r="X20" s="589"/>
      <c r="Y20" s="590"/>
      <c r="Z20" s="641">
        <v>67.099999999999994</v>
      </c>
      <c r="AA20" s="641"/>
      <c r="AB20" s="641"/>
      <c r="AC20" s="641"/>
      <c r="AD20" s="642">
        <v>6930442</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1023</v>
      </c>
      <c r="BH20" s="589"/>
      <c r="BI20" s="589"/>
      <c r="BJ20" s="589"/>
      <c r="BK20" s="589"/>
      <c r="BL20" s="589"/>
      <c r="BM20" s="589"/>
      <c r="BN20" s="590"/>
      <c r="BO20" s="641">
        <v>0.1</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10392752</v>
      </c>
      <c r="CS20" s="589"/>
      <c r="CT20" s="589"/>
      <c r="CU20" s="589"/>
      <c r="CV20" s="589"/>
      <c r="CW20" s="589"/>
      <c r="CX20" s="589"/>
      <c r="CY20" s="590"/>
      <c r="CZ20" s="641">
        <v>100</v>
      </c>
      <c r="DA20" s="641"/>
      <c r="DB20" s="641"/>
      <c r="DC20" s="641"/>
      <c r="DD20" s="594">
        <v>1107700</v>
      </c>
      <c r="DE20" s="589"/>
      <c r="DF20" s="589"/>
      <c r="DG20" s="589"/>
      <c r="DH20" s="589"/>
      <c r="DI20" s="589"/>
      <c r="DJ20" s="589"/>
      <c r="DK20" s="589"/>
      <c r="DL20" s="589"/>
      <c r="DM20" s="589"/>
      <c r="DN20" s="589"/>
      <c r="DO20" s="589"/>
      <c r="DP20" s="590"/>
      <c r="DQ20" s="594">
        <v>7585755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1909</v>
      </c>
      <c r="S21" s="589"/>
      <c r="T21" s="589"/>
      <c r="U21" s="589"/>
      <c r="V21" s="589"/>
      <c r="W21" s="589"/>
      <c r="X21" s="589"/>
      <c r="Y21" s="590"/>
      <c r="Z21" s="641">
        <v>0</v>
      </c>
      <c r="AA21" s="641"/>
      <c r="AB21" s="641"/>
      <c r="AC21" s="641"/>
      <c r="AD21" s="642">
        <v>1909</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1023</v>
      </c>
      <c r="BH21" s="589"/>
      <c r="BI21" s="589"/>
      <c r="BJ21" s="589"/>
      <c r="BK21" s="589"/>
      <c r="BL21" s="589"/>
      <c r="BM21" s="589"/>
      <c r="BN21" s="590"/>
      <c r="BO21" s="641">
        <v>0.1</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23961</v>
      </c>
      <c r="S22" s="589"/>
      <c r="T22" s="589"/>
      <c r="U22" s="589"/>
      <c r="V22" s="589"/>
      <c r="W22" s="589"/>
      <c r="X22" s="589"/>
      <c r="Y22" s="590"/>
      <c r="Z22" s="641">
        <v>0.2</v>
      </c>
      <c r="AA22" s="641"/>
      <c r="AB22" s="641"/>
      <c r="AC22" s="641"/>
      <c r="AD22" s="642">
        <v>35</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150394</v>
      </c>
      <c r="S23" s="589"/>
      <c r="T23" s="589"/>
      <c r="U23" s="589"/>
      <c r="V23" s="589"/>
      <c r="W23" s="589"/>
      <c r="X23" s="589"/>
      <c r="Y23" s="590"/>
      <c r="Z23" s="641">
        <v>1.4</v>
      </c>
      <c r="AA23" s="641"/>
      <c r="AB23" s="641"/>
      <c r="AC23" s="641"/>
      <c r="AD23" s="642">
        <v>4608</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41181</v>
      </c>
      <c r="S24" s="589"/>
      <c r="T24" s="589"/>
      <c r="U24" s="589"/>
      <c r="V24" s="589"/>
      <c r="W24" s="589"/>
      <c r="X24" s="589"/>
      <c r="Y24" s="590"/>
      <c r="Z24" s="641">
        <v>0.4</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3996448</v>
      </c>
      <c r="CS24" s="639"/>
      <c r="CT24" s="639"/>
      <c r="CU24" s="639"/>
      <c r="CV24" s="639"/>
      <c r="CW24" s="639"/>
      <c r="CX24" s="639"/>
      <c r="CY24" s="686"/>
      <c r="CZ24" s="690">
        <v>38.5</v>
      </c>
      <c r="DA24" s="691"/>
      <c r="DB24" s="691"/>
      <c r="DC24" s="692"/>
      <c r="DD24" s="685">
        <v>3178781</v>
      </c>
      <c r="DE24" s="639"/>
      <c r="DF24" s="639"/>
      <c r="DG24" s="639"/>
      <c r="DH24" s="639"/>
      <c r="DI24" s="639"/>
      <c r="DJ24" s="639"/>
      <c r="DK24" s="686"/>
      <c r="DL24" s="685">
        <v>3150844</v>
      </c>
      <c r="DM24" s="639"/>
      <c r="DN24" s="639"/>
      <c r="DO24" s="639"/>
      <c r="DP24" s="639"/>
      <c r="DQ24" s="639"/>
      <c r="DR24" s="639"/>
      <c r="DS24" s="639"/>
      <c r="DT24" s="639"/>
      <c r="DU24" s="639"/>
      <c r="DV24" s="686"/>
      <c r="DW24" s="687">
        <v>43.7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759456</v>
      </c>
      <c r="S25" s="589"/>
      <c r="T25" s="589"/>
      <c r="U25" s="589"/>
      <c r="V25" s="589"/>
      <c r="W25" s="589"/>
      <c r="X25" s="589"/>
      <c r="Y25" s="590"/>
      <c r="Z25" s="641">
        <v>7</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1651152</v>
      </c>
      <c r="CS25" s="607"/>
      <c r="CT25" s="607"/>
      <c r="CU25" s="607"/>
      <c r="CV25" s="607"/>
      <c r="CW25" s="607"/>
      <c r="CX25" s="607"/>
      <c r="CY25" s="608"/>
      <c r="CZ25" s="591">
        <v>15.9</v>
      </c>
      <c r="DA25" s="609"/>
      <c r="DB25" s="609"/>
      <c r="DC25" s="610"/>
      <c r="DD25" s="594">
        <v>1539691</v>
      </c>
      <c r="DE25" s="607"/>
      <c r="DF25" s="607"/>
      <c r="DG25" s="607"/>
      <c r="DH25" s="607"/>
      <c r="DI25" s="607"/>
      <c r="DJ25" s="607"/>
      <c r="DK25" s="608"/>
      <c r="DL25" s="594">
        <v>1514212</v>
      </c>
      <c r="DM25" s="607"/>
      <c r="DN25" s="607"/>
      <c r="DO25" s="607"/>
      <c r="DP25" s="607"/>
      <c r="DQ25" s="607"/>
      <c r="DR25" s="607"/>
      <c r="DS25" s="607"/>
      <c r="DT25" s="607"/>
      <c r="DU25" s="607"/>
      <c r="DV25" s="608"/>
      <c r="DW25" s="611">
        <v>21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1054690</v>
      </c>
      <c r="CS26" s="589"/>
      <c r="CT26" s="589"/>
      <c r="CU26" s="589"/>
      <c r="CV26" s="589"/>
      <c r="CW26" s="589"/>
      <c r="CX26" s="589"/>
      <c r="CY26" s="590"/>
      <c r="CZ26" s="591">
        <v>10.1</v>
      </c>
      <c r="DA26" s="609"/>
      <c r="DB26" s="609"/>
      <c r="DC26" s="610"/>
      <c r="DD26" s="594">
        <v>958969</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900822</v>
      </c>
      <c r="S27" s="589"/>
      <c r="T27" s="589"/>
      <c r="U27" s="589"/>
      <c r="V27" s="589"/>
      <c r="W27" s="589"/>
      <c r="X27" s="589"/>
      <c r="Y27" s="590"/>
      <c r="Z27" s="641">
        <v>8.3000000000000007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1487350</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862656</v>
      </c>
      <c r="CS27" s="607"/>
      <c r="CT27" s="607"/>
      <c r="CU27" s="607"/>
      <c r="CV27" s="607"/>
      <c r="CW27" s="607"/>
      <c r="CX27" s="607"/>
      <c r="CY27" s="608"/>
      <c r="CZ27" s="591">
        <v>8.3000000000000007</v>
      </c>
      <c r="DA27" s="609"/>
      <c r="DB27" s="609"/>
      <c r="DC27" s="610"/>
      <c r="DD27" s="594">
        <v>247872</v>
      </c>
      <c r="DE27" s="607"/>
      <c r="DF27" s="607"/>
      <c r="DG27" s="607"/>
      <c r="DH27" s="607"/>
      <c r="DI27" s="607"/>
      <c r="DJ27" s="607"/>
      <c r="DK27" s="608"/>
      <c r="DL27" s="594">
        <v>245414</v>
      </c>
      <c r="DM27" s="607"/>
      <c r="DN27" s="607"/>
      <c r="DO27" s="607"/>
      <c r="DP27" s="607"/>
      <c r="DQ27" s="607"/>
      <c r="DR27" s="607"/>
      <c r="DS27" s="607"/>
      <c r="DT27" s="607"/>
      <c r="DU27" s="607"/>
      <c r="DV27" s="608"/>
      <c r="DW27" s="611">
        <v>3.4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72541</v>
      </c>
      <c r="S28" s="589"/>
      <c r="T28" s="589"/>
      <c r="U28" s="589"/>
      <c r="V28" s="589"/>
      <c r="W28" s="589"/>
      <c r="X28" s="589"/>
      <c r="Y28" s="590"/>
      <c r="Z28" s="641">
        <v>0.7</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1482640</v>
      </c>
      <c r="CS28" s="589"/>
      <c r="CT28" s="589"/>
      <c r="CU28" s="589"/>
      <c r="CV28" s="589"/>
      <c r="CW28" s="589"/>
      <c r="CX28" s="589"/>
      <c r="CY28" s="590"/>
      <c r="CZ28" s="591">
        <v>14.3</v>
      </c>
      <c r="DA28" s="609"/>
      <c r="DB28" s="609"/>
      <c r="DC28" s="610"/>
      <c r="DD28" s="594">
        <v>1391218</v>
      </c>
      <c r="DE28" s="589"/>
      <c r="DF28" s="589"/>
      <c r="DG28" s="589"/>
      <c r="DH28" s="589"/>
      <c r="DI28" s="589"/>
      <c r="DJ28" s="589"/>
      <c r="DK28" s="590"/>
      <c r="DL28" s="594">
        <v>1391218</v>
      </c>
      <c r="DM28" s="589"/>
      <c r="DN28" s="589"/>
      <c r="DO28" s="589"/>
      <c r="DP28" s="589"/>
      <c r="DQ28" s="589"/>
      <c r="DR28" s="589"/>
      <c r="DS28" s="589"/>
      <c r="DT28" s="589"/>
      <c r="DU28" s="589"/>
      <c r="DV28" s="590"/>
      <c r="DW28" s="611">
        <v>19.3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57065</v>
      </c>
      <c r="S29" s="589"/>
      <c r="T29" s="589"/>
      <c r="U29" s="589"/>
      <c r="V29" s="589"/>
      <c r="W29" s="589"/>
      <c r="X29" s="589"/>
      <c r="Y29" s="590"/>
      <c r="Z29" s="641">
        <v>0.5</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1482640</v>
      </c>
      <c r="CS29" s="607"/>
      <c r="CT29" s="607"/>
      <c r="CU29" s="607"/>
      <c r="CV29" s="607"/>
      <c r="CW29" s="607"/>
      <c r="CX29" s="607"/>
      <c r="CY29" s="608"/>
      <c r="CZ29" s="591">
        <v>14.3</v>
      </c>
      <c r="DA29" s="609"/>
      <c r="DB29" s="609"/>
      <c r="DC29" s="610"/>
      <c r="DD29" s="594">
        <v>1391218</v>
      </c>
      <c r="DE29" s="607"/>
      <c r="DF29" s="607"/>
      <c r="DG29" s="607"/>
      <c r="DH29" s="607"/>
      <c r="DI29" s="607"/>
      <c r="DJ29" s="607"/>
      <c r="DK29" s="608"/>
      <c r="DL29" s="594">
        <v>1391218</v>
      </c>
      <c r="DM29" s="607"/>
      <c r="DN29" s="607"/>
      <c r="DO29" s="607"/>
      <c r="DP29" s="607"/>
      <c r="DQ29" s="607"/>
      <c r="DR29" s="607"/>
      <c r="DS29" s="607"/>
      <c r="DT29" s="607"/>
      <c r="DU29" s="607"/>
      <c r="DV29" s="608"/>
      <c r="DW29" s="611">
        <v>19.3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123581</v>
      </c>
      <c r="S30" s="589"/>
      <c r="T30" s="589"/>
      <c r="U30" s="589"/>
      <c r="V30" s="589"/>
      <c r="W30" s="589"/>
      <c r="X30" s="589"/>
      <c r="Y30" s="590"/>
      <c r="Z30" s="641">
        <v>1.1000000000000001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98.5</v>
      </c>
      <c r="BH30" s="655"/>
      <c r="BI30" s="655"/>
      <c r="BJ30" s="655"/>
      <c r="BK30" s="655"/>
      <c r="BL30" s="655"/>
      <c r="BM30" s="656">
        <v>92.9</v>
      </c>
      <c r="BN30" s="655"/>
      <c r="BO30" s="655"/>
      <c r="BP30" s="655"/>
      <c r="BQ30" s="657"/>
      <c r="BR30" s="654">
        <v>98.5</v>
      </c>
      <c r="BS30" s="655"/>
      <c r="BT30" s="655"/>
      <c r="BU30" s="655"/>
      <c r="BV30" s="655"/>
      <c r="BW30" s="655"/>
      <c r="BX30" s="656">
        <v>93.1</v>
      </c>
      <c r="BY30" s="655"/>
      <c r="BZ30" s="655"/>
      <c r="CA30" s="655"/>
      <c r="CB30" s="657"/>
      <c r="CD30" s="660"/>
      <c r="CE30" s="661"/>
      <c r="CF30" s="625" t="s">
        <v>292</v>
      </c>
      <c r="CG30" s="622"/>
      <c r="CH30" s="622"/>
      <c r="CI30" s="622"/>
      <c r="CJ30" s="622"/>
      <c r="CK30" s="622"/>
      <c r="CL30" s="622"/>
      <c r="CM30" s="622"/>
      <c r="CN30" s="622"/>
      <c r="CO30" s="622"/>
      <c r="CP30" s="622"/>
      <c r="CQ30" s="623"/>
      <c r="CR30" s="588">
        <v>1337985</v>
      </c>
      <c r="CS30" s="589"/>
      <c r="CT30" s="589"/>
      <c r="CU30" s="589"/>
      <c r="CV30" s="589"/>
      <c r="CW30" s="589"/>
      <c r="CX30" s="589"/>
      <c r="CY30" s="590"/>
      <c r="CZ30" s="591">
        <v>12.9</v>
      </c>
      <c r="DA30" s="609"/>
      <c r="DB30" s="609"/>
      <c r="DC30" s="610"/>
      <c r="DD30" s="594">
        <v>1247507</v>
      </c>
      <c r="DE30" s="589"/>
      <c r="DF30" s="589"/>
      <c r="DG30" s="589"/>
      <c r="DH30" s="589"/>
      <c r="DI30" s="589"/>
      <c r="DJ30" s="589"/>
      <c r="DK30" s="590"/>
      <c r="DL30" s="594">
        <v>1247507</v>
      </c>
      <c r="DM30" s="589"/>
      <c r="DN30" s="589"/>
      <c r="DO30" s="589"/>
      <c r="DP30" s="589"/>
      <c r="DQ30" s="589"/>
      <c r="DR30" s="589"/>
      <c r="DS30" s="589"/>
      <c r="DT30" s="589"/>
      <c r="DU30" s="589"/>
      <c r="DV30" s="590"/>
      <c r="DW30" s="611">
        <v>17.3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484365</v>
      </c>
      <c r="S31" s="589"/>
      <c r="T31" s="589"/>
      <c r="U31" s="589"/>
      <c r="V31" s="589"/>
      <c r="W31" s="589"/>
      <c r="X31" s="589"/>
      <c r="Y31" s="590"/>
      <c r="Z31" s="641">
        <v>4.5</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96.2</v>
      </c>
      <c r="BN31" s="653"/>
      <c r="BO31" s="653"/>
      <c r="BP31" s="653"/>
      <c r="BQ31" s="617"/>
      <c r="BR31" s="652">
        <v>99.1</v>
      </c>
      <c r="BS31" s="607"/>
      <c r="BT31" s="607"/>
      <c r="BU31" s="607"/>
      <c r="BV31" s="607"/>
      <c r="BW31" s="607"/>
      <c r="BX31" s="643">
        <v>96.2</v>
      </c>
      <c r="BY31" s="653"/>
      <c r="BZ31" s="653"/>
      <c r="CA31" s="653"/>
      <c r="CB31" s="617"/>
      <c r="CD31" s="660"/>
      <c r="CE31" s="661"/>
      <c r="CF31" s="625" t="s">
        <v>296</v>
      </c>
      <c r="CG31" s="622"/>
      <c r="CH31" s="622"/>
      <c r="CI31" s="622"/>
      <c r="CJ31" s="622"/>
      <c r="CK31" s="622"/>
      <c r="CL31" s="622"/>
      <c r="CM31" s="622"/>
      <c r="CN31" s="622"/>
      <c r="CO31" s="622"/>
      <c r="CP31" s="622"/>
      <c r="CQ31" s="623"/>
      <c r="CR31" s="588">
        <v>144655</v>
      </c>
      <c r="CS31" s="607"/>
      <c r="CT31" s="607"/>
      <c r="CU31" s="607"/>
      <c r="CV31" s="607"/>
      <c r="CW31" s="607"/>
      <c r="CX31" s="607"/>
      <c r="CY31" s="608"/>
      <c r="CZ31" s="591">
        <v>1.4</v>
      </c>
      <c r="DA31" s="609"/>
      <c r="DB31" s="609"/>
      <c r="DC31" s="610"/>
      <c r="DD31" s="594">
        <v>143711</v>
      </c>
      <c r="DE31" s="607"/>
      <c r="DF31" s="607"/>
      <c r="DG31" s="607"/>
      <c r="DH31" s="607"/>
      <c r="DI31" s="607"/>
      <c r="DJ31" s="607"/>
      <c r="DK31" s="608"/>
      <c r="DL31" s="594">
        <v>143711</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129153</v>
      </c>
      <c r="S32" s="589"/>
      <c r="T32" s="589"/>
      <c r="U32" s="589"/>
      <c r="V32" s="589"/>
      <c r="W32" s="589"/>
      <c r="X32" s="589"/>
      <c r="Y32" s="590"/>
      <c r="Z32" s="641">
        <v>1.2</v>
      </c>
      <c r="AA32" s="641"/>
      <c r="AB32" s="641"/>
      <c r="AC32" s="641"/>
      <c r="AD32" s="642">
        <v>338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97.9</v>
      </c>
      <c r="BH32" s="573"/>
      <c r="BI32" s="573"/>
      <c r="BJ32" s="573"/>
      <c r="BK32" s="573"/>
      <c r="BL32" s="573"/>
      <c r="BM32" s="636">
        <v>89.9</v>
      </c>
      <c r="BN32" s="573"/>
      <c r="BO32" s="573"/>
      <c r="BP32" s="573"/>
      <c r="BQ32" s="630"/>
      <c r="BR32" s="651">
        <v>97.9</v>
      </c>
      <c r="BS32" s="573"/>
      <c r="BT32" s="573"/>
      <c r="BU32" s="573"/>
      <c r="BV32" s="573"/>
      <c r="BW32" s="573"/>
      <c r="BX32" s="636">
        <v>90.1</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835800</v>
      </c>
      <c r="S33" s="589"/>
      <c r="T33" s="589"/>
      <c r="U33" s="589"/>
      <c r="V33" s="589"/>
      <c r="W33" s="589"/>
      <c r="X33" s="589"/>
      <c r="Y33" s="590"/>
      <c r="Z33" s="641">
        <v>7.7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5269937</v>
      </c>
      <c r="CS33" s="607"/>
      <c r="CT33" s="607"/>
      <c r="CU33" s="607"/>
      <c r="CV33" s="607"/>
      <c r="CW33" s="607"/>
      <c r="CX33" s="607"/>
      <c r="CY33" s="608"/>
      <c r="CZ33" s="591">
        <v>50.7</v>
      </c>
      <c r="DA33" s="609"/>
      <c r="DB33" s="609"/>
      <c r="DC33" s="610"/>
      <c r="DD33" s="594">
        <v>4097011</v>
      </c>
      <c r="DE33" s="607"/>
      <c r="DF33" s="607"/>
      <c r="DG33" s="607"/>
      <c r="DH33" s="607"/>
      <c r="DI33" s="607"/>
      <c r="DJ33" s="607"/>
      <c r="DK33" s="608"/>
      <c r="DL33" s="594">
        <v>3130681</v>
      </c>
      <c r="DM33" s="607"/>
      <c r="DN33" s="607"/>
      <c r="DO33" s="607"/>
      <c r="DP33" s="607"/>
      <c r="DQ33" s="607"/>
      <c r="DR33" s="607"/>
      <c r="DS33" s="607"/>
      <c r="DT33" s="607"/>
      <c r="DU33" s="607"/>
      <c r="DV33" s="608"/>
      <c r="DW33" s="611">
        <v>43.4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1975483</v>
      </c>
      <c r="CS34" s="589"/>
      <c r="CT34" s="589"/>
      <c r="CU34" s="589"/>
      <c r="CV34" s="589"/>
      <c r="CW34" s="589"/>
      <c r="CX34" s="589"/>
      <c r="CY34" s="590"/>
      <c r="CZ34" s="591">
        <v>19</v>
      </c>
      <c r="DA34" s="609"/>
      <c r="DB34" s="609"/>
      <c r="DC34" s="610"/>
      <c r="DD34" s="594">
        <v>1519343</v>
      </c>
      <c r="DE34" s="589"/>
      <c r="DF34" s="589"/>
      <c r="DG34" s="589"/>
      <c r="DH34" s="589"/>
      <c r="DI34" s="589"/>
      <c r="DJ34" s="589"/>
      <c r="DK34" s="590"/>
      <c r="DL34" s="594">
        <v>1268698</v>
      </c>
      <c r="DM34" s="589"/>
      <c r="DN34" s="589"/>
      <c r="DO34" s="589"/>
      <c r="DP34" s="589"/>
      <c r="DQ34" s="589"/>
      <c r="DR34" s="589"/>
      <c r="DS34" s="589"/>
      <c r="DT34" s="589"/>
      <c r="DU34" s="589"/>
      <c r="DV34" s="590"/>
      <c r="DW34" s="611">
        <v>17.600000000000001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268000</v>
      </c>
      <c r="S35" s="589"/>
      <c r="T35" s="589"/>
      <c r="U35" s="589"/>
      <c r="V35" s="589"/>
      <c r="W35" s="589"/>
      <c r="X35" s="589"/>
      <c r="Y35" s="590"/>
      <c r="Z35" s="641">
        <v>2.5</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1531285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62333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124790</v>
      </c>
      <c r="CS35" s="607"/>
      <c r="CT35" s="607"/>
      <c r="CU35" s="607"/>
      <c r="CV35" s="607"/>
      <c r="CW35" s="607"/>
      <c r="CX35" s="607"/>
      <c r="CY35" s="608"/>
      <c r="CZ35" s="591">
        <v>1.2</v>
      </c>
      <c r="DA35" s="609"/>
      <c r="DB35" s="609"/>
      <c r="DC35" s="610"/>
      <c r="DD35" s="594">
        <v>103892</v>
      </c>
      <c r="DE35" s="607"/>
      <c r="DF35" s="607"/>
      <c r="DG35" s="607"/>
      <c r="DH35" s="607"/>
      <c r="DI35" s="607"/>
      <c r="DJ35" s="607"/>
      <c r="DK35" s="608"/>
      <c r="DL35" s="594">
        <v>103892</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10866728</v>
      </c>
      <c r="S36" s="629"/>
      <c r="T36" s="629"/>
      <c r="U36" s="629"/>
      <c r="V36" s="629"/>
      <c r="W36" s="629"/>
      <c r="X36" s="629"/>
      <c r="Y36" s="632"/>
      <c r="Z36" s="633">
        <v>100</v>
      </c>
      <c r="AA36" s="633"/>
      <c r="AB36" s="633"/>
      <c r="AC36" s="633"/>
      <c r="AD36" s="634">
        <v>6937332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686838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17341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1234172</v>
      </c>
      <c r="CS36" s="589"/>
      <c r="CT36" s="589"/>
      <c r="CU36" s="589"/>
      <c r="CV36" s="589"/>
      <c r="CW36" s="589"/>
      <c r="CX36" s="589"/>
      <c r="CY36" s="590"/>
      <c r="CZ36" s="591">
        <v>11.9</v>
      </c>
      <c r="DA36" s="609"/>
      <c r="DB36" s="609"/>
      <c r="DC36" s="610"/>
      <c r="DD36" s="594">
        <v>898833</v>
      </c>
      <c r="DE36" s="589"/>
      <c r="DF36" s="589"/>
      <c r="DG36" s="589"/>
      <c r="DH36" s="589"/>
      <c r="DI36" s="589"/>
      <c r="DJ36" s="589"/>
      <c r="DK36" s="590"/>
      <c r="DL36" s="594">
        <v>723198</v>
      </c>
      <c r="DM36" s="589"/>
      <c r="DN36" s="589"/>
      <c r="DO36" s="589"/>
      <c r="DP36" s="589"/>
      <c r="DQ36" s="589"/>
      <c r="DR36" s="589"/>
      <c r="DS36" s="589"/>
      <c r="DT36" s="589"/>
      <c r="DU36" s="589"/>
      <c r="DV36" s="590"/>
      <c r="DW36" s="611">
        <v>10</v>
      </c>
      <c r="DX36" s="612"/>
      <c r="DY36" s="612"/>
      <c r="DZ36" s="612"/>
      <c r="EA36" s="612"/>
      <c r="EB36" s="612"/>
      <c r="EC36" s="613"/>
    </row>
    <row r="37" spans="2:133" ht="11.25" customHeight="1">
      <c r="AQ37" s="614" t="s">
        <v>314</v>
      </c>
      <c r="AR37" s="615"/>
      <c r="AS37" s="615"/>
      <c r="AT37" s="615"/>
      <c r="AU37" s="615"/>
      <c r="AV37" s="615"/>
      <c r="AW37" s="615"/>
      <c r="AX37" s="615"/>
      <c r="AY37" s="616"/>
      <c r="AZ37" s="588">
        <v>39709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2782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494249</v>
      </c>
      <c r="CS37" s="607"/>
      <c r="CT37" s="607"/>
      <c r="CU37" s="607"/>
      <c r="CV37" s="607"/>
      <c r="CW37" s="607"/>
      <c r="CX37" s="607"/>
      <c r="CY37" s="608"/>
      <c r="CZ37" s="591">
        <v>4.8</v>
      </c>
      <c r="DA37" s="609"/>
      <c r="DB37" s="609"/>
      <c r="DC37" s="610"/>
      <c r="DD37" s="594">
        <v>472308</v>
      </c>
      <c r="DE37" s="607"/>
      <c r="DF37" s="607"/>
      <c r="DG37" s="607"/>
      <c r="DH37" s="607"/>
      <c r="DI37" s="607"/>
      <c r="DJ37" s="607"/>
      <c r="DK37" s="608"/>
      <c r="DL37" s="594">
        <v>452949</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317</v>
      </c>
      <c r="AR38" s="615"/>
      <c r="AS38" s="615"/>
      <c r="AT38" s="615"/>
      <c r="AU38" s="615"/>
      <c r="AV38" s="615"/>
      <c r="AW38" s="615"/>
      <c r="AX38" s="615"/>
      <c r="AY38" s="616"/>
      <c r="AZ38" s="588">
        <v>18154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5041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1491576</v>
      </c>
      <c r="CS38" s="589"/>
      <c r="CT38" s="589"/>
      <c r="CU38" s="589"/>
      <c r="CV38" s="589"/>
      <c r="CW38" s="589"/>
      <c r="CX38" s="589"/>
      <c r="CY38" s="590"/>
      <c r="CZ38" s="591">
        <v>14.4</v>
      </c>
      <c r="DA38" s="609"/>
      <c r="DB38" s="609"/>
      <c r="DC38" s="610"/>
      <c r="DD38" s="594">
        <v>1373443</v>
      </c>
      <c r="DE38" s="589"/>
      <c r="DF38" s="589"/>
      <c r="DG38" s="589"/>
      <c r="DH38" s="589"/>
      <c r="DI38" s="589"/>
      <c r="DJ38" s="589"/>
      <c r="DK38" s="590"/>
      <c r="DL38" s="594">
        <v>1034893</v>
      </c>
      <c r="DM38" s="589"/>
      <c r="DN38" s="589"/>
      <c r="DO38" s="589"/>
      <c r="DP38" s="589"/>
      <c r="DQ38" s="589"/>
      <c r="DR38" s="589"/>
      <c r="DS38" s="589"/>
      <c r="DT38" s="589"/>
      <c r="DU38" s="589"/>
      <c r="DV38" s="590"/>
      <c r="DW38" s="611">
        <v>14.4</v>
      </c>
      <c r="DX38" s="612"/>
      <c r="DY38" s="612"/>
      <c r="DZ38" s="612"/>
      <c r="EA38" s="612"/>
      <c r="EB38" s="612"/>
      <c r="EC38" s="613"/>
    </row>
    <row r="39" spans="2:133" ht="11.25" customHeight="1">
      <c r="AQ39" s="614" t="s">
        <v>320</v>
      </c>
      <c r="AR39" s="615"/>
      <c r="AS39" s="615"/>
      <c r="AT39" s="615"/>
      <c r="AU39" s="615"/>
      <c r="AV39" s="615"/>
      <c r="AW39" s="615"/>
      <c r="AX39" s="615"/>
      <c r="AY39" s="616"/>
      <c r="AZ39" s="588">
        <v>4649</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441850</v>
      </c>
      <c r="CS39" s="607"/>
      <c r="CT39" s="607"/>
      <c r="CU39" s="607"/>
      <c r="CV39" s="607"/>
      <c r="CW39" s="607"/>
      <c r="CX39" s="607"/>
      <c r="CY39" s="608"/>
      <c r="CZ39" s="591">
        <v>4.3</v>
      </c>
      <c r="DA39" s="609"/>
      <c r="DB39" s="609"/>
      <c r="DC39" s="610"/>
      <c r="DD39" s="594">
        <v>201500</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169180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2066</v>
      </c>
      <c r="CS40" s="589"/>
      <c r="CT40" s="589"/>
      <c r="CU40" s="589"/>
      <c r="CV40" s="589"/>
      <c r="CW40" s="589"/>
      <c r="CX40" s="589"/>
      <c r="CY40" s="590"/>
      <c r="CZ40" s="591">
        <v>0</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612755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326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1126367</v>
      </c>
      <c r="CS42" s="589"/>
      <c r="CT42" s="589"/>
      <c r="CU42" s="589"/>
      <c r="CV42" s="589"/>
      <c r="CW42" s="589"/>
      <c r="CX42" s="589"/>
      <c r="CY42" s="590"/>
      <c r="CZ42" s="591">
        <v>10.8</v>
      </c>
      <c r="DA42" s="592"/>
      <c r="DB42" s="592"/>
      <c r="DC42" s="593"/>
      <c r="DD42" s="594">
        <v>309963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2055</v>
      </c>
      <c r="CS43" s="607"/>
      <c r="CT43" s="607"/>
      <c r="CU43" s="607"/>
      <c r="CV43" s="607"/>
      <c r="CW43" s="607"/>
      <c r="CX43" s="607"/>
      <c r="CY43" s="608"/>
      <c r="CZ43" s="591">
        <v>0</v>
      </c>
      <c r="DA43" s="609"/>
      <c r="DB43" s="609"/>
      <c r="DC43" s="610"/>
      <c r="DD43" s="594">
        <v>2055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1107700</v>
      </c>
      <c r="CS44" s="589"/>
      <c r="CT44" s="589"/>
      <c r="CU44" s="589"/>
      <c r="CV44" s="589"/>
      <c r="CW44" s="589"/>
      <c r="CX44" s="589"/>
      <c r="CY44" s="590"/>
      <c r="CZ44" s="591">
        <v>10.7</v>
      </c>
      <c r="DA44" s="592"/>
      <c r="DB44" s="592"/>
      <c r="DC44" s="593"/>
      <c r="DD44" s="594">
        <v>302645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410249</v>
      </c>
      <c r="CS45" s="607"/>
      <c r="CT45" s="607"/>
      <c r="CU45" s="607"/>
      <c r="CV45" s="607"/>
      <c r="CW45" s="607"/>
      <c r="CX45" s="607"/>
      <c r="CY45" s="608"/>
      <c r="CZ45" s="591">
        <v>3.9</v>
      </c>
      <c r="DA45" s="609"/>
      <c r="DB45" s="609"/>
      <c r="DC45" s="610"/>
      <c r="DD45" s="594">
        <v>14636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511511</v>
      </c>
      <c r="CS46" s="589"/>
      <c r="CT46" s="589"/>
      <c r="CU46" s="589"/>
      <c r="CV46" s="589"/>
      <c r="CW46" s="589"/>
      <c r="CX46" s="589"/>
      <c r="CY46" s="590"/>
      <c r="CZ46" s="591">
        <v>4.9000000000000004</v>
      </c>
      <c r="DA46" s="592"/>
      <c r="DB46" s="592"/>
      <c r="DC46" s="593"/>
      <c r="DD46" s="594">
        <v>209193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18667</v>
      </c>
      <c r="CS47" s="607"/>
      <c r="CT47" s="607"/>
      <c r="CU47" s="607"/>
      <c r="CV47" s="607"/>
      <c r="CW47" s="607"/>
      <c r="CX47" s="607"/>
      <c r="CY47" s="608"/>
      <c r="CZ47" s="591">
        <v>0.2</v>
      </c>
      <c r="DA47" s="609"/>
      <c r="DB47" s="609"/>
      <c r="DC47" s="610"/>
      <c r="DD47" s="594">
        <v>7318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10392752</v>
      </c>
      <c r="CS49" s="573"/>
      <c r="CT49" s="573"/>
      <c r="CU49" s="573"/>
      <c r="CV49" s="573"/>
      <c r="CW49" s="573"/>
      <c r="CX49" s="573"/>
      <c r="CY49" s="574"/>
      <c r="CZ49" s="575">
        <v>100</v>
      </c>
      <c r="DA49" s="576"/>
      <c r="DB49" s="576"/>
      <c r="DC49" s="577"/>
      <c r="DD49" s="578">
        <v>7585755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10796</v>
      </c>
      <c r="R7" s="1101"/>
      <c r="S7" s="1101"/>
      <c r="T7" s="1101"/>
      <c r="U7" s="1101"/>
      <c r="V7" s="1101">
        <v>10324</v>
      </c>
      <c r="W7" s="1101"/>
      <c r="X7" s="1101"/>
      <c r="Y7" s="1101"/>
      <c r="Z7" s="1101"/>
      <c r="AA7" s="1101">
        <v>472</v>
      </c>
      <c r="AB7" s="1101"/>
      <c r="AC7" s="1101"/>
      <c r="AD7" s="1101"/>
      <c r="AE7" s="1102"/>
      <c r="AF7" s="1103">
        <v>416</v>
      </c>
      <c r="AG7" s="1104"/>
      <c r="AH7" s="1104"/>
      <c r="AI7" s="1104"/>
      <c r="AJ7" s="1105"/>
      <c r="AK7" s="1087">
        <v>61</v>
      </c>
      <c r="AL7" s="1088"/>
      <c r="AM7" s="1088"/>
      <c r="AN7" s="1088"/>
      <c r="AO7" s="1088"/>
      <c r="AP7" s="1088">
        <v>11010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v>3</v>
      </c>
      <c r="CI7" s="1085"/>
      <c r="CJ7" s="1085"/>
      <c r="CK7" s="1085"/>
      <c r="CL7" s="1086"/>
      <c r="CM7" s="1084">
        <v>19</v>
      </c>
      <c r="CN7" s="1085"/>
      <c r="CO7" s="1085"/>
      <c r="CP7" s="1085"/>
      <c r="CQ7" s="1086"/>
      <c r="CR7" s="1084">
        <v>3</v>
      </c>
      <c r="CS7" s="1085"/>
      <c r="CT7" s="1085"/>
      <c r="CU7" s="1085"/>
      <c r="CV7" s="1086"/>
      <c r="CW7" s="1084">
        <v>44</v>
      </c>
      <c r="CX7" s="1085"/>
      <c r="CY7" s="1085"/>
      <c r="CZ7" s="1085"/>
      <c r="DA7" s="1086"/>
      <c r="DB7" s="1084" t="s">
        <v>553</v>
      </c>
      <c r="DC7" s="1085"/>
      <c r="DD7" s="1085"/>
      <c r="DE7" s="1085"/>
      <c r="DF7" s="1086"/>
      <c r="DG7" s="1084" t="s">
        <v>553</v>
      </c>
      <c r="DH7" s="1085"/>
      <c r="DI7" s="1085"/>
      <c r="DJ7" s="1085"/>
      <c r="DK7" s="1086"/>
      <c r="DL7" s="1084" t="s">
        <v>484</v>
      </c>
      <c r="DM7" s="1085"/>
      <c r="DN7" s="1085"/>
      <c r="DO7" s="1085"/>
      <c r="DP7" s="1086"/>
      <c r="DQ7" s="1084" t="s">
        <v>484</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0</v>
      </c>
      <c r="R8" s="1040"/>
      <c r="S8" s="1040"/>
      <c r="T8" s="1040"/>
      <c r="U8" s="1040"/>
      <c r="V8" s="1040">
        <v>0</v>
      </c>
      <c r="W8" s="1040"/>
      <c r="X8" s="1040"/>
      <c r="Y8" s="1040"/>
      <c r="Z8" s="1040"/>
      <c r="AA8" s="1040" t="s">
        <v>552</v>
      </c>
      <c r="AB8" s="1040"/>
      <c r="AC8" s="1040"/>
      <c r="AD8" s="1040"/>
      <c r="AE8" s="1041"/>
      <c r="AF8" s="1015" t="s">
        <v>111</v>
      </c>
      <c r="AG8" s="1016"/>
      <c r="AH8" s="1016"/>
      <c r="AI8" s="1016"/>
      <c r="AJ8" s="1017"/>
      <c r="AK8" s="1082">
        <v>0</v>
      </c>
      <c r="AL8" s="1083"/>
      <c r="AM8" s="1083"/>
      <c r="AN8" s="1083"/>
      <c r="AO8" s="1083"/>
      <c r="AP8" s="1083" t="s">
        <v>553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540</v>
      </c>
      <c r="BT8" s="1011"/>
      <c r="BU8" s="1011"/>
      <c r="BV8" s="1011"/>
      <c r="BW8" s="1011"/>
      <c r="BX8" s="1011"/>
      <c r="BY8" s="1011"/>
      <c r="BZ8" s="1011"/>
      <c r="CA8" s="1011"/>
      <c r="CB8" s="1011"/>
      <c r="CC8" s="1011"/>
      <c r="CD8" s="1011"/>
      <c r="CE8" s="1011"/>
      <c r="CF8" s="1011"/>
      <c r="CG8" s="1012"/>
      <c r="CH8" s="985">
        <v>9</v>
      </c>
      <c r="CI8" s="986"/>
      <c r="CJ8" s="986"/>
      <c r="CK8" s="986"/>
      <c r="CL8" s="987"/>
      <c r="CM8" s="985">
        <v>24</v>
      </c>
      <c r="CN8" s="986"/>
      <c r="CO8" s="986"/>
      <c r="CP8" s="986"/>
      <c r="CQ8" s="987"/>
      <c r="CR8" s="985">
        <v>11</v>
      </c>
      <c r="CS8" s="986"/>
      <c r="CT8" s="986"/>
      <c r="CU8" s="986"/>
      <c r="CV8" s="987"/>
      <c r="CW8" s="985">
        <v>15</v>
      </c>
      <c r="CX8" s="986"/>
      <c r="CY8" s="986"/>
      <c r="CZ8" s="986"/>
      <c r="DA8" s="987"/>
      <c r="DB8" s="985">
        <v>11</v>
      </c>
      <c r="DC8" s="986"/>
      <c r="DD8" s="986"/>
      <c r="DE8" s="986"/>
      <c r="DF8" s="987"/>
      <c r="DG8" s="985" t="s">
        <v>552</v>
      </c>
      <c r="DH8" s="986"/>
      <c r="DI8" s="986"/>
      <c r="DJ8" s="986"/>
      <c r="DK8" s="987"/>
      <c r="DL8" s="985" t="s">
        <v>484</v>
      </c>
      <c r="DM8" s="986"/>
      <c r="DN8" s="986"/>
      <c r="DO8" s="986"/>
      <c r="DP8" s="987"/>
      <c r="DQ8" s="985" t="s">
        <v>484</v>
      </c>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21</v>
      </c>
      <c r="R9" s="1040"/>
      <c r="S9" s="1040"/>
      <c r="T9" s="1040"/>
      <c r="U9" s="1040"/>
      <c r="V9" s="1040">
        <v>21</v>
      </c>
      <c r="W9" s="1040"/>
      <c r="X9" s="1040"/>
      <c r="Y9" s="1040"/>
      <c r="Z9" s="1040"/>
      <c r="AA9" s="1040">
        <v>0</v>
      </c>
      <c r="AB9" s="1040"/>
      <c r="AC9" s="1040"/>
      <c r="AD9" s="1040"/>
      <c r="AE9" s="1041"/>
      <c r="AF9" s="1015">
        <v>0</v>
      </c>
      <c r="AG9" s="1016"/>
      <c r="AH9" s="1016"/>
      <c r="AI9" s="1016"/>
      <c r="AJ9" s="1017"/>
      <c r="AK9" s="1082">
        <v>0</v>
      </c>
      <c r="AL9" s="1083"/>
      <c r="AM9" s="1083"/>
      <c r="AN9" s="1083"/>
      <c r="AO9" s="1083"/>
      <c r="AP9" s="1083">
        <v>26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366</v>
      </c>
      <c r="C10" s="1034"/>
      <c r="D10" s="1034"/>
      <c r="E10" s="1034"/>
      <c r="F10" s="1034"/>
      <c r="G10" s="1034"/>
      <c r="H10" s="1034"/>
      <c r="I10" s="1034"/>
      <c r="J10" s="1034"/>
      <c r="K10" s="1034"/>
      <c r="L10" s="1034"/>
      <c r="M10" s="1034"/>
      <c r="N10" s="1034"/>
      <c r="O10" s="1034"/>
      <c r="P10" s="1035"/>
      <c r="Q10" s="1039">
        <v>14</v>
      </c>
      <c r="R10" s="1040"/>
      <c r="S10" s="1040"/>
      <c r="T10" s="1040"/>
      <c r="U10" s="1040"/>
      <c r="V10" s="1040">
        <v>13</v>
      </c>
      <c r="W10" s="1040"/>
      <c r="X10" s="1040"/>
      <c r="Y10" s="1040"/>
      <c r="Z10" s="1040"/>
      <c r="AA10" s="1040">
        <v>2</v>
      </c>
      <c r="AB10" s="1040"/>
      <c r="AC10" s="1040"/>
      <c r="AD10" s="1040"/>
      <c r="AE10" s="1041"/>
      <c r="AF10" s="1015">
        <v>2</v>
      </c>
      <c r="AG10" s="1016"/>
      <c r="AH10" s="1016"/>
      <c r="AI10" s="1016"/>
      <c r="AJ10" s="1017"/>
      <c r="AK10" s="1082">
        <v>0</v>
      </c>
      <c r="AL10" s="1083"/>
      <c r="AM10" s="1083"/>
      <c r="AN10" s="1083"/>
      <c r="AO10" s="1083"/>
      <c r="AP10" s="1083" t="s">
        <v>553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367</v>
      </c>
      <c r="C11" s="1034"/>
      <c r="D11" s="1034"/>
      <c r="E11" s="1034"/>
      <c r="F11" s="1034"/>
      <c r="G11" s="1034"/>
      <c r="H11" s="1034"/>
      <c r="I11" s="1034"/>
      <c r="J11" s="1034"/>
      <c r="K11" s="1034"/>
      <c r="L11" s="1034"/>
      <c r="M11" s="1034"/>
      <c r="N11" s="1034"/>
      <c r="O11" s="1034"/>
      <c r="P11" s="1035"/>
      <c r="Q11" s="1039">
        <v>354</v>
      </c>
      <c r="R11" s="1040"/>
      <c r="S11" s="1040"/>
      <c r="T11" s="1040"/>
      <c r="U11" s="1040"/>
      <c r="V11" s="1040">
        <v>354</v>
      </c>
      <c r="W11" s="1040"/>
      <c r="X11" s="1040"/>
      <c r="Y11" s="1040"/>
      <c r="Z11" s="1040"/>
      <c r="AA11" s="1040" t="s">
        <v>553</v>
      </c>
      <c r="AB11" s="1040"/>
      <c r="AC11" s="1040"/>
      <c r="AD11" s="1040"/>
      <c r="AE11" s="1041"/>
      <c r="AF11" s="1015" t="s">
        <v>111</v>
      </c>
      <c r="AG11" s="1016"/>
      <c r="AH11" s="1016"/>
      <c r="AI11" s="1016"/>
      <c r="AJ11" s="1017"/>
      <c r="AK11" s="1082">
        <v>309</v>
      </c>
      <c r="AL11" s="1083"/>
      <c r="AM11" s="1083"/>
      <c r="AN11" s="1083"/>
      <c r="AO11" s="1083"/>
      <c r="AP11" s="1083">
        <v>459</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10867</v>
      </c>
      <c r="R23" s="1065"/>
      <c r="S23" s="1065"/>
      <c r="T23" s="1065"/>
      <c r="U23" s="1065"/>
      <c r="V23" s="1065">
        <v>10393</v>
      </c>
      <c r="W23" s="1065"/>
      <c r="X23" s="1065"/>
      <c r="Y23" s="1065"/>
      <c r="Z23" s="1065"/>
      <c r="AA23" s="1065">
        <v>474</v>
      </c>
      <c r="AB23" s="1065"/>
      <c r="AC23" s="1065"/>
      <c r="AD23" s="1065"/>
      <c r="AE23" s="1066"/>
      <c r="AF23" s="1067">
        <v>418</v>
      </c>
      <c r="AG23" s="1065"/>
      <c r="AH23" s="1065"/>
      <c r="AI23" s="1065"/>
      <c r="AJ23" s="1068"/>
      <c r="AK23" s="1069"/>
      <c r="AL23" s="1070"/>
      <c r="AM23" s="1070"/>
      <c r="AN23" s="1070"/>
      <c r="AO23" s="1070"/>
      <c r="AP23" s="1065">
        <v>11495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2497</v>
      </c>
      <c r="R28" s="1050"/>
      <c r="S28" s="1050"/>
      <c r="T28" s="1050"/>
      <c r="U28" s="1050"/>
      <c r="V28" s="1050">
        <v>2435</v>
      </c>
      <c r="W28" s="1050"/>
      <c r="X28" s="1050"/>
      <c r="Y28" s="1050"/>
      <c r="Z28" s="1050"/>
      <c r="AA28" s="1050">
        <v>62</v>
      </c>
      <c r="AB28" s="1050"/>
      <c r="AC28" s="1050"/>
      <c r="AD28" s="1050"/>
      <c r="AE28" s="1051"/>
      <c r="AF28" s="1052">
        <v>62</v>
      </c>
      <c r="AG28" s="1050"/>
      <c r="AH28" s="1050"/>
      <c r="AI28" s="1050"/>
      <c r="AJ28" s="1053"/>
      <c r="AK28" s="1054">
        <v>146</v>
      </c>
      <c r="AL28" s="1042"/>
      <c r="AM28" s="1042"/>
      <c r="AN28" s="1042"/>
      <c r="AO28" s="1042"/>
      <c r="AP28" s="1042" t="s">
        <v>553</v>
      </c>
      <c r="AQ28" s="1042"/>
      <c r="AR28" s="1042"/>
      <c r="AS28" s="1042"/>
      <c r="AT28" s="1042"/>
      <c r="AU28" s="1042" t="s">
        <v>553</v>
      </c>
      <c r="AV28" s="1042"/>
      <c r="AW28" s="1042"/>
      <c r="AX28" s="1042"/>
      <c r="AY28" s="1042"/>
      <c r="AZ28" s="1043" t="s">
        <v>555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337</v>
      </c>
      <c r="R29" s="1040"/>
      <c r="S29" s="1040"/>
      <c r="T29" s="1040"/>
      <c r="U29" s="1040"/>
      <c r="V29" s="1040">
        <v>337</v>
      </c>
      <c r="W29" s="1040"/>
      <c r="X29" s="1040"/>
      <c r="Y29" s="1040"/>
      <c r="Z29" s="1040"/>
      <c r="AA29" s="1040" t="s">
        <v>553</v>
      </c>
      <c r="AB29" s="1040"/>
      <c r="AC29" s="1040"/>
      <c r="AD29" s="1040"/>
      <c r="AE29" s="1041"/>
      <c r="AF29" s="1015" t="s">
        <v>111</v>
      </c>
      <c r="AG29" s="1016"/>
      <c r="AH29" s="1016"/>
      <c r="AI29" s="1016"/>
      <c r="AJ29" s="1017"/>
      <c r="AK29" s="976">
        <v>28</v>
      </c>
      <c r="AL29" s="967"/>
      <c r="AM29" s="967"/>
      <c r="AN29" s="967"/>
      <c r="AO29" s="967"/>
      <c r="AP29" s="967">
        <v>279</v>
      </c>
      <c r="AQ29" s="967"/>
      <c r="AR29" s="967"/>
      <c r="AS29" s="967"/>
      <c r="AT29" s="967"/>
      <c r="AU29" s="967">
        <v>21</v>
      </c>
      <c r="AV29" s="967"/>
      <c r="AW29" s="967"/>
      <c r="AX29" s="967"/>
      <c r="AY29" s="967"/>
      <c r="AZ29" s="1038" t="s">
        <v>555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408</v>
      </c>
      <c r="R30" s="1040"/>
      <c r="S30" s="1040"/>
      <c r="T30" s="1040"/>
      <c r="U30" s="1040"/>
      <c r="V30" s="1040">
        <v>408</v>
      </c>
      <c r="W30" s="1040"/>
      <c r="X30" s="1040"/>
      <c r="Y30" s="1040"/>
      <c r="Z30" s="1040"/>
      <c r="AA30" s="1040">
        <v>1</v>
      </c>
      <c r="AB30" s="1040"/>
      <c r="AC30" s="1040"/>
      <c r="AD30" s="1040"/>
      <c r="AE30" s="1041"/>
      <c r="AF30" s="1015">
        <v>1</v>
      </c>
      <c r="AG30" s="1016"/>
      <c r="AH30" s="1016"/>
      <c r="AI30" s="1016"/>
      <c r="AJ30" s="1017"/>
      <c r="AK30" s="976">
        <v>291</v>
      </c>
      <c r="AL30" s="967"/>
      <c r="AM30" s="967"/>
      <c r="AN30" s="967"/>
      <c r="AO30" s="967"/>
      <c r="AP30" s="967" t="s">
        <v>553</v>
      </c>
      <c r="AQ30" s="967"/>
      <c r="AR30" s="967"/>
      <c r="AS30" s="967"/>
      <c r="AT30" s="967"/>
      <c r="AU30" s="967" t="s">
        <v>553</v>
      </c>
      <c r="AV30" s="967"/>
      <c r="AW30" s="967"/>
      <c r="AX30" s="967"/>
      <c r="AY30" s="967"/>
      <c r="AZ30" s="1038" t="s">
        <v>555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2253</v>
      </c>
      <c r="R31" s="1040"/>
      <c r="S31" s="1040"/>
      <c r="T31" s="1040"/>
      <c r="U31" s="1040"/>
      <c r="V31" s="1040">
        <v>2215</v>
      </c>
      <c r="W31" s="1040"/>
      <c r="X31" s="1040"/>
      <c r="Y31" s="1040"/>
      <c r="Z31" s="1040"/>
      <c r="AA31" s="1040">
        <v>37</v>
      </c>
      <c r="AB31" s="1040"/>
      <c r="AC31" s="1040"/>
      <c r="AD31" s="1040"/>
      <c r="AE31" s="1041"/>
      <c r="AF31" s="1015">
        <v>35</v>
      </c>
      <c r="AG31" s="1016"/>
      <c r="AH31" s="1016"/>
      <c r="AI31" s="1016"/>
      <c r="AJ31" s="1017"/>
      <c r="AK31" s="976">
        <v>322</v>
      </c>
      <c r="AL31" s="967"/>
      <c r="AM31" s="967"/>
      <c r="AN31" s="967"/>
      <c r="AO31" s="967"/>
      <c r="AP31" s="967">
        <v>54</v>
      </c>
      <c r="AQ31" s="967"/>
      <c r="AR31" s="967"/>
      <c r="AS31" s="967"/>
      <c r="AT31" s="967"/>
      <c r="AU31" s="967" t="s">
        <v>554</v>
      </c>
      <c r="AV31" s="967"/>
      <c r="AW31" s="967"/>
      <c r="AX31" s="967"/>
      <c r="AY31" s="967"/>
      <c r="AZ31" s="1038" t="s">
        <v>555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282</v>
      </c>
      <c r="R32" s="1040"/>
      <c r="S32" s="1040"/>
      <c r="T32" s="1040"/>
      <c r="U32" s="1040"/>
      <c r="V32" s="1040">
        <v>273</v>
      </c>
      <c r="W32" s="1040"/>
      <c r="X32" s="1040"/>
      <c r="Y32" s="1040"/>
      <c r="Z32" s="1040"/>
      <c r="AA32" s="1040">
        <v>9</v>
      </c>
      <c r="AB32" s="1040"/>
      <c r="AC32" s="1040"/>
      <c r="AD32" s="1040"/>
      <c r="AE32" s="1041"/>
      <c r="AF32" s="1015">
        <v>158</v>
      </c>
      <c r="AG32" s="1016"/>
      <c r="AH32" s="1016"/>
      <c r="AI32" s="1016"/>
      <c r="AJ32" s="1017"/>
      <c r="AK32" s="976">
        <v>40</v>
      </c>
      <c r="AL32" s="967"/>
      <c r="AM32" s="967"/>
      <c r="AN32" s="967"/>
      <c r="AO32" s="967"/>
      <c r="AP32" s="967">
        <v>1172</v>
      </c>
      <c r="AQ32" s="967"/>
      <c r="AR32" s="967"/>
      <c r="AS32" s="967"/>
      <c r="AT32" s="967"/>
      <c r="AU32" s="967">
        <v>269</v>
      </c>
      <c r="AV32" s="967"/>
      <c r="AW32" s="967"/>
      <c r="AX32" s="967"/>
      <c r="AY32" s="967"/>
      <c r="AZ32" s="1038" t="s">
        <v>555</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23</v>
      </c>
      <c r="R33" s="1040"/>
      <c r="S33" s="1040"/>
      <c r="T33" s="1040"/>
      <c r="U33" s="1040"/>
      <c r="V33" s="1040">
        <v>23</v>
      </c>
      <c r="W33" s="1040"/>
      <c r="X33" s="1040"/>
      <c r="Y33" s="1040"/>
      <c r="Z33" s="1040"/>
      <c r="AA33" s="1040" t="s">
        <v>553</v>
      </c>
      <c r="AB33" s="1040"/>
      <c r="AC33" s="1040"/>
      <c r="AD33" s="1040"/>
      <c r="AE33" s="1041"/>
      <c r="AF33" s="1015" t="s">
        <v>111</v>
      </c>
      <c r="AG33" s="1016"/>
      <c r="AH33" s="1016"/>
      <c r="AI33" s="1016"/>
      <c r="AJ33" s="1017"/>
      <c r="AK33" s="976">
        <v>16</v>
      </c>
      <c r="AL33" s="967"/>
      <c r="AM33" s="967"/>
      <c r="AN33" s="967"/>
      <c r="AO33" s="967"/>
      <c r="AP33" s="967">
        <v>220</v>
      </c>
      <c r="AQ33" s="967"/>
      <c r="AR33" s="967"/>
      <c r="AS33" s="967"/>
      <c r="AT33" s="967"/>
      <c r="AU33" s="967">
        <v>7</v>
      </c>
      <c r="AV33" s="967"/>
      <c r="AW33" s="967"/>
      <c r="AX33" s="967"/>
      <c r="AY33" s="967"/>
      <c r="AZ33" s="1038" t="s">
        <v>555</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10</v>
      </c>
      <c r="R34" s="1040"/>
      <c r="S34" s="1040"/>
      <c r="T34" s="1040"/>
      <c r="U34" s="1040"/>
      <c r="V34" s="1040">
        <v>10</v>
      </c>
      <c r="W34" s="1040"/>
      <c r="X34" s="1040"/>
      <c r="Y34" s="1040"/>
      <c r="Z34" s="1040"/>
      <c r="AA34" s="1040" t="s">
        <v>553</v>
      </c>
      <c r="AB34" s="1040"/>
      <c r="AC34" s="1040"/>
      <c r="AD34" s="1040"/>
      <c r="AE34" s="1041"/>
      <c r="AF34" s="1015" t="s">
        <v>111</v>
      </c>
      <c r="AG34" s="1016"/>
      <c r="AH34" s="1016"/>
      <c r="AI34" s="1016"/>
      <c r="AJ34" s="1017"/>
      <c r="AK34" s="976">
        <v>5</v>
      </c>
      <c r="AL34" s="967"/>
      <c r="AM34" s="967"/>
      <c r="AN34" s="967"/>
      <c r="AO34" s="967"/>
      <c r="AP34" s="967">
        <v>44</v>
      </c>
      <c r="AQ34" s="967"/>
      <c r="AR34" s="967"/>
      <c r="AS34" s="967"/>
      <c r="AT34" s="967"/>
      <c r="AU34" s="967">
        <v>33</v>
      </c>
      <c r="AV34" s="967"/>
      <c r="AW34" s="967"/>
      <c r="AX34" s="967"/>
      <c r="AY34" s="967"/>
      <c r="AZ34" s="1038" t="s">
        <v>555</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504</v>
      </c>
      <c r="R35" s="1040"/>
      <c r="S35" s="1040"/>
      <c r="T35" s="1040"/>
      <c r="U35" s="1040"/>
      <c r="V35" s="1040">
        <v>504</v>
      </c>
      <c r="W35" s="1040"/>
      <c r="X35" s="1040"/>
      <c r="Y35" s="1040"/>
      <c r="Z35" s="1040"/>
      <c r="AA35" s="1040">
        <v>0</v>
      </c>
      <c r="AB35" s="1040"/>
      <c r="AC35" s="1040"/>
      <c r="AD35" s="1040"/>
      <c r="AE35" s="1041"/>
      <c r="AF35" s="1015">
        <v>0</v>
      </c>
      <c r="AG35" s="1016"/>
      <c r="AH35" s="1016"/>
      <c r="AI35" s="1016"/>
      <c r="AJ35" s="1017"/>
      <c r="AK35" s="976">
        <v>391</v>
      </c>
      <c r="AL35" s="967"/>
      <c r="AM35" s="967"/>
      <c r="AN35" s="967"/>
      <c r="AO35" s="967"/>
      <c r="AP35" s="967">
        <v>3784</v>
      </c>
      <c r="AQ35" s="967"/>
      <c r="AR35" s="967"/>
      <c r="AS35" s="967"/>
      <c r="AT35" s="967"/>
      <c r="AU35" s="967">
        <v>2974</v>
      </c>
      <c r="AV35" s="967"/>
      <c r="AW35" s="967"/>
      <c r="AX35" s="967"/>
      <c r="AY35" s="967"/>
      <c r="AZ35" s="1038" t="s">
        <v>555</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391</v>
      </c>
      <c r="C36" s="1034"/>
      <c r="D36" s="1034"/>
      <c r="E36" s="1034"/>
      <c r="F36" s="1034"/>
      <c r="G36" s="1034"/>
      <c r="H36" s="1034"/>
      <c r="I36" s="1034"/>
      <c r="J36" s="1034"/>
      <c r="K36" s="1034"/>
      <c r="L36" s="1034"/>
      <c r="M36" s="1034"/>
      <c r="N36" s="1034"/>
      <c r="O36" s="1034"/>
      <c r="P36" s="1035"/>
      <c r="Q36" s="1039">
        <v>421</v>
      </c>
      <c r="R36" s="1040"/>
      <c r="S36" s="1040"/>
      <c r="T36" s="1040"/>
      <c r="U36" s="1040"/>
      <c r="V36" s="1040">
        <v>421</v>
      </c>
      <c r="W36" s="1040"/>
      <c r="X36" s="1040"/>
      <c r="Y36" s="1040"/>
      <c r="Z36" s="1040"/>
      <c r="AA36" s="1040">
        <v>0</v>
      </c>
      <c r="AB36" s="1040"/>
      <c r="AC36" s="1040"/>
      <c r="AD36" s="1040"/>
      <c r="AE36" s="1041"/>
      <c r="AF36" s="1015">
        <v>0</v>
      </c>
      <c r="AG36" s="1016"/>
      <c r="AH36" s="1016"/>
      <c r="AI36" s="1016"/>
      <c r="AJ36" s="1017"/>
      <c r="AK36" s="976">
        <v>296</v>
      </c>
      <c r="AL36" s="967"/>
      <c r="AM36" s="967"/>
      <c r="AN36" s="967"/>
      <c r="AO36" s="967"/>
      <c r="AP36" s="967">
        <v>3339</v>
      </c>
      <c r="AQ36" s="967"/>
      <c r="AR36" s="967"/>
      <c r="AS36" s="967"/>
      <c r="AT36" s="967"/>
      <c r="AU36" s="967">
        <v>2511</v>
      </c>
      <c r="AV36" s="967"/>
      <c r="AW36" s="967"/>
      <c r="AX36" s="967"/>
      <c r="AY36" s="967"/>
      <c r="AZ36" s="1038" t="s">
        <v>555</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392</v>
      </c>
      <c r="C37" s="1034"/>
      <c r="D37" s="1034"/>
      <c r="E37" s="1034"/>
      <c r="F37" s="1034"/>
      <c r="G37" s="1034"/>
      <c r="H37" s="1034"/>
      <c r="I37" s="1034"/>
      <c r="J37" s="1034"/>
      <c r="K37" s="1034"/>
      <c r="L37" s="1034"/>
      <c r="M37" s="1034"/>
      <c r="N37" s="1034"/>
      <c r="O37" s="1034"/>
      <c r="P37" s="1035"/>
      <c r="Q37" s="1039">
        <v>45</v>
      </c>
      <c r="R37" s="1040"/>
      <c r="S37" s="1040"/>
      <c r="T37" s="1040"/>
      <c r="U37" s="1040"/>
      <c r="V37" s="1040">
        <v>37</v>
      </c>
      <c r="W37" s="1040"/>
      <c r="X37" s="1040"/>
      <c r="Y37" s="1040"/>
      <c r="Z37" s="1040"/>
      <c r="AA37" s="1040">
        <v>8</v>
      </c>
      <c r="AB37" s="1040"/>
      <c r="AC37" s="1040"/>
      <c r="AD37" s="1040"/>
      <c r="AE37" s="1041"/>
      <c r="AF37" s="1015">
        <v>8</v>
      </c>
      <c r="AG37" s="1016"/>
      <c r="AH37" s="1016"/>
      <c r="AI37" s="1016"/>
      <c r="AJ37" s="1017"/>
      <c r="AK37" s="976">
        <v>0</v>
      </c>
      <c r="AL37" s="967"/>
      <c r="AM37" s="967"/>
      <c r="AN37" s="967"/>
      <c r="AO37" s="967"/>
      <c r="AP37" s="967">
        <v>87</v>
      </c>
      <c r="AQ37" s="967"/>
      <c r="AR37" s="967"/>
      <c r="AS37" s="967"/>
      <c r="AT37" s="967"/>
      <c r="AU37" s="967">
        <v>3</v>
      </c>
      <c r="AV37" s="967"/>
      <c r="AW37" s="967"/>
      <c r="AX37" s="967"/>
      <c r="AY37" s="967"/>
      <c r="AZ37" s="1038" t="s">
        <v>555</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393</v>
      </c>
      <c r="C38" s="1034"/>
      <c r="D38" s="1034"/>
      <c r="E38" s="1034"/>
      <c r="F38" s="1034"/>
      <c r="G38" s="1034"/>
      <c r="H38" s="1034"/>
      <c r="I38" s="1034"/>
      <c r="J38" s="1034"/>
      <c r="K38" s="1034"/>
      <c r="L38" s="1034"/>
      <c r="M38" s="1034"/>
      <c r="N38" s="1034"/>
      <c r="O38" s="1034"/>
      <c r="P38" s="1035"/>
      <c r="Q38" s="1039">
        <v>6</v>
      </c>
      <c r="R38" s="1040"/>
      <c r="S38" s="1040"/>
      <c r="T38" s="1040"/>
      <c r="U38" s="1040"/>
      <c r="V38" s="1040">
        <v>6</v>
      </c>
      <c r="W38" s="1040"/>
      <c r="X38" s="1040"/>
      <c r="Y38" s="1040"/>
      <c r="Z38" s="1040"/>
      <c r="AA38" s="1040">
        <v>0</v>
      </c>
      <c r="AB38" s="1040"/>
      <c r="AC38" s="1040"/>
      <c r="AD38" s="1040"/>
      <c r="AE38" s="1041"/>
      <c r="AF38" s="1015">
        <v>0</v>
      </c>
      <c r="AG38" s="1016"/>
      <c r="AH38" s="1016"/>
      <c r="AI38" s="1016"/>
      <c r="AJ38" s="1017"/>
      <c r="AK38" s="976">
        <v>2</v>
      </c>
      <c r="AL38" s="967"/>
      <c r="AM38" s="967"/>
      <c r="AN38" s="967"/>
      <c r="AO38" s="967"/>
      <c r="AP38" s="967" t="s">
        <v>553</v>
      </c>
      <c r="AQ38" s="967"/>
      <c r="AR38" s="967"/>
      <c r="AS38" s="967"/>
      <c r="AT38" s="967"/>
      <c r="AU38" s="967" t="s">
        <v>553</v>
      </c>
      <c r="AV38" s="967"/>
      <c r="AW38" s="967"/>
      <c r="AX38" s="967"/>
      <c r="AY38" s="967"/>
      <c r="AZ38" s="1038" t="s">
        <v>555</v>
      </c>
      <c r="BA38" s="1038"/>
      <c r="BB38" s="1038"/>
      <c r="BC38" s="1038"/>
      <c r="BD38" s="1038"/>
      <c r="BE38" s="1028" t="s">
        <v>388</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394</v>
      </c>
      <c r="C39" s="1034"/>
      <c r="D39" s="1034"/>
      <c r="E39" s="1034"/>
      <c r="F39" s="1034"/>
      <c r="G39" s="1034"/>
      <c r="H39" s="1034"/>
      <c r="I39" s="1034"/>
      <c r="J39" s="1034"/>
      <c r="K39" s="1034"/>
      <c r="L39" s="1034"/>
      <c r="M39" s="1034"/>
      <c r="N39" s="1034"/>
      <c r="O39" s="1034"/>
      <c r="P39" s="1035"/>
      <c r="Q39" s="1039">
        <v>20</v>
      </c>
      <c r="R39" s="1040"/>
      <c r="S39" s="1040"/>
      <c r="T39" s="1040"/>
      <c r="U39" s="1040"/>
      <c r="V39" s="1040">
        <v>20</v>
      </c>
      <c r="W39" s="1040"/>
      <c r="X39" s="1040"/>
      <c r="Y39" s="1040"/>
      <c r="Z39" s="1040"/>
      <c r="AA39" s="1040">
        <v>0</v>
      </c>
      <c r="AB39" s="1040"/>
      <c r="AC39" s="1040"/>
      <c r="AD39" s="1040"/>
      <c r="AE39" s="1041"/>
      <c r="AF39" s="1015">
        <v>1</v>
      </c>
      <c r="AG39" s="1016"/>
      <c r="AH39" s="1016"/>
      <c r="AI39" s="1016"/>
      <c r="AJ39" s="1017"/>
      <c r="AK39" s="976">
        <v>0</v>
      </c>
      <c r="AL39" s="967"/>
      <c r="AM39" s="967"/>
      <c r="AN39" s="967"/>
      <c r="AO39" s="967"/>
      <c r="AP39" s="967" t="s">
        <v>553</v>
      </c>
      <c r="AQ39" s="967"/>
      <c r="AR39" s="967"/>
      <c r="AS39" s="967"/>
      <c r="AT39" s="967"/>
      <c r="AU39" s="967" t="s">
        <v>552</v>
      </c>
      <c r="AV39" s="967"/>
      <c r="AW39" s="967"/>
      <c r="AX39" s="967"/>
      <c r="AY39" s="967"/>
      <c r="AZ39" s="1038" t="s">
        <v>555</v>
      </c>
      <c r="BA39" s="1038"/>
      <c r="BB39" s="1038"/>
      <c r="BC39" s="1038"/>
      <c r="BD39" s="1038"/>
      <c r="BE39" s="1028" t="s">
        <v>388</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395</v>
      </c>
      <c r="C40" s="1034"/>
      <c r="D40" s="1034"/>
      <c r="E40" s="1034"/>
      <c r="F40" s="1034"/>
      <c r="G40" s="1034"/>
      <c r="H40" s="1034"/>
      <c r="I40" s="1034"/>
      <c r="J40" s="1034"/>
      <c r="K40" s="1034"/>
      <c r="L40" s="1034"/>
      <c r="M40" s="1034"/>
      <c r="N40" s="1034"/>
      <c r="O40" s="1034"/>
      <c r="P40" s="1035"/>
      <c r="Q40" s="1039">
        <v>58</v>
      </c>
      <c r="R40" s="1040"/>
      <c r="S40" s="1040"/>
      <c r="T40" s="1040"/>
      <c r="U40" s="1040"/>
      <c r="V40" s="1040">
        <v>57</v>
      </c>
      <c r="W40" s="1040"/>
      <c r="X40" s="1040"/>
      <c r="Y40" s="1040"/>
      <c r="Z40" s="1040"/>
      <c r="AA40" s="1040">
        <v>1</v>
      </c>
      <c r="AB40" s="1040"/>
      <c r="AC40" s="1040"/>
      <c r="AD40" s="1040"/>
      <c r="AE40" s="1041"/>
      <c r="AF40" s="1015" t="s">
        <v>111</v>
      </c>
      <c r="AG40" s="1016"/>
      <c r="AH40" s="1016"/>
      <c r="AI40" s="1016"/>
      <c r="AJ40" s="1017"/>
      <c r="AK40" s="976">
        <v>0</v>
      </c>
      <c r="AL40" s="967"/>
      <c r="AM40" s="967"/>
      <c r="AN40" s="967"/>
      <c r="AO40" s="967"/>
      <c r="AP40" s="967" t="s">
        <v>553</v>
      </c>
      <c r="AQ40" s="967"/>
      <c r="AR40" s="967"/>
      <c r="AS40" s="967"/>
      <c r="AT40" s="967"/>
      <c r="AU40" s="967" t="s">
        <v>553</v>
      </c>
      <c r="AV40" s="967"/>
      <c r="AW40" s="967"/>
      <c r="AX40" s="967"/>
      <c r="AY40" s="967"/>
      <c r="AZ40" s="1038" t="s">
        <v>555</v>
      </c>
      <c r="BA40" s="1038"/>
      <c r="BB40" s="1038"/>
      <c r="BC40" s="1038"/>
      <c r="BD40" s="1038"/>
      <c r="BE40" s="1028" t="s">
        <v>388</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266</v>
      </c>
      <c r="AG63" s="955"/>
      <c r="AH63" s="955"/>
      <c r="AI63" s="955"/>
      <c r="AJ63" s="1026"/>
      <c r="AK63" s="1027"/>
      <c r="AL63" s="959"/>
      <c r="AM63" s="959"/>
      <c r="AN63" s="959"/>
      <c r="AO63" s="959"/>
      <c r="AP63" s="955">
        <v>8765</v>
      </c>
      <c r="AQ63" s="955"/>
      <c r="AR63" s="955"/>
      <c r="AS63" s="955"/>
      <c r="AT63" s="955"/>
      <c r="AU63" s="955">
        <v>5817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399</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400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6851</v>
      </c>
      <c r="R68" s="978"/>
      <c r="S68" s="978"/>
      <c r="T68" s="978"/>
      <c r="U68" s="978"/>
      <c r="V68" s="978">
        <v>6789</v>
      </c>
      <c r="W68" s="978"/>
      <c r="X68" s="978"/>
      <c r="Y68" s="978"/>
      <c r="Z68" s="978"/>
      <c r="AA68" s="978">
        <v>62</v>
      </c>
      <c r="AB68" s="978"/>
      <c r="AC68" s="978"/>
      <c r="AD68" s="978"/>
      <c r="AE68" s="978"/>
      <c r="AF68" s="978">
        <v>6</v>
      </c>
      <c r="AG68" s="978"/>
      <c r="AH68" s="978"/>
      <c r="AI68" s="978"/>
      <c r="AJ68" s="978"/>
      <c r="AK68" s="978">
        <v>212</v>
      </c>
      <c r="AL68" s="978"/>
      <c r="AM68" s="978"/>
      <c r="AN68" s="978"/>
      <c r="AO68" s="978"/>
      <c r="AP68" s="978">
        <v>3812</v>
      </c>
      <c r="AQ68" s="978"/>
      <c r="AR68" s="978"/>
      <c r="AS68" s="978"/>
      <c r="AT68" s="978"/>
      <c r="AU68" s="978">
        <v>360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2910</v>
      </c>
      <c r="R69" s="967"/>
      <c r="S69" s="967"/>
      <c r="T69" s="967"/>
      <c r="U69" s="967"/>
      <c r="V69" s="967">
        <v>2166</v>
      </c>
      <c r="W69" s="967"/>
      <c r="X69" s="967"/>
      <c r="Y69" s="967"/>
      <c r="Z69" s="967"/>
      <c r="AA69" s="967">
        <v>744</v>
      </c>
      <c r="AB69" s="967"/>
      <c r="AC69" s="967"/>
      <c r="AD69" s="967"/>
      <c r="AE69" s="967"/>
      <c r="AF69" s="967">
        <v>744</v>
      </c>
      <c r="AG69" s="967"/>
      <c r="AH69" s="967"/>
      <c r="AI69" s="967"/>
      <c r="AJ69" s="967"/>
      <c r="AK69" s="967" t="s">
        <v>547</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606</v>
      </c>
      <c r="R70" s="967"/>
      <c r="S70" s="967"/>
      <c r="T70" s="967"/>
      <c r="U70" s="967"/>
      <c r="V70" s="967">
        <v>602</v>
      </c>
      <c r="W70" s="967"/>
      <c r="X70" s="967"/>
      <c r="Y70" s="967"/>
      <c r="Z70" s="967"/>
      <c r="AA70" s="967">
        <v>3</v>
      </c>
      <c r="AB70" s="967"/>
      <c r="AC70" s="967"/>
      <c r="AD70" s="967"/>
      <c r="AE70" s="967"/>
      <c r="AF70" s="967">
        <v>3</v>
      </c>
      <c r="AG70" s="967"/>
      <c r="AH70" s="967"/>
      <c r="AI70" s="967"/>
      <c r="AJ70" s="967"/>
      <c r="AK70" s="967">
        <v>51</v>
      </c>
      <c r="AL70" s="967"/>
      <c r="AM70" s="967"/>
      <c r="AN70" s="967"/>
      <c r="AO70" s="967"/>
      <c r="AP70" s="967" t="s">
        <v>548</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80406</v>
      </c>
      <c r="R71" s="967"/>
      <c r="S71" s="967"/>
      <c r="T71" s="967"/>
      <c r="U71" s="967"/>
      <c r="V71" s="967">
        <v>77098</v>
      </c>
      <c r="W71" s="967"/>
      <c r="X71" s="967"/>
      <c r="Y71" s="967"/>
      <c r="Z71" s="967"/>
      <c r="AA71" s="967">
        <v>3308</v>
      </c>
      <c r="AB71" s="967"/>
      <c r="AC71" s="967"/>
      <c r="AD71" s="967"/>
      <c r="AE71" s="967"/>
      <c r="AF71" s="967">
        <v>3308</v>
      </c>
      <c r="AG71" s="967"/>
      <c r="AH71" s="967"/>
      <c r="AI71" s="967"/>
      <c r="AJ71" s="967"/>
      <c r="AK71" s="967">
        <v>1310</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14</v>
      </c>
      <c r="R72" s="967"/>
      <c r="S72" s="967"/>
      <c r="T72" s="967"/>
      <c r="U72" s="967"/>
      <c r="V72" s="967">
        <v>14</v>
      </c>
      <c r="W72" s="967"/>
      <c r="X72" s="967"/>
      <c r="Y72" s="967"/>
      <c r="Z72" s="967"/>
      <c r="AA72" s="967">
        <v>1</v>
      </c>
      <c r="AB72" s="967"/>
      <c r="AC72" s="967"/>
      <c r="AD72" s="967"/>
      <c r="AE72" s="967"/>
      <c r="AF72" s="967">
        <v>1</v>
      </c>
      <c r="AG72" s="967"/>
      <c r="AH72" s="967"/>
      <c r="AI72" s="967"/>
      <c r="AJ72" s="967"/>
      <c r="AK72" s="967" t="s">
        <v>550</v>
      </c>
      <c r="AL72" s="967"/>
      <c r="AM72" s="967"/>
      <c r="AN72" s="967"/>
      <c r="AO72" s="967"/>
      <c r="AP72" s="967" t="s">
        <v>550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0</v>
      </c>
      <c r="R73" s="967"/>
      <c r="S73" s="967"/>
      <c r="T73" s="967"/>
      <c r="U73" s="967"/>
      <c r="V73" s="967">
        <v>0</v>
      </c>
      <c r="W73" s="967"/>
      <c r="X73" s="967"/>
      <c r="Y73" s="967"/>
      <c r="Z73" s="967"/>
      <c r="AA73" s="967" t="s">
        <v>548</v>
      </c>
      <c r="AB73" s="967"/>
      <c r="AC73" s="967"/>
      <c r="AD73" s="967"/>
      <c r="AE73" s="967"/>
      <c r="AF73" s="967" t="s">
        <v>548</v>
      </c>
      <c r="AG73" s="967"/>
      <c r="AH73" s="967"/>
      <c r="AI73" s="967"/>
      <c r="AJ73" s="967"/>
      <c r="AK73" s="967" t="s">
        <v>551</v>
      </c>
      <c r="AL73" s="967"/>
      <c r="AM73" s="967"/>
      <c r="AN73" s="967"/>
      <c r="AO73" s="967"/>
      <c r="AP73" s="967" t="s">
        <v>548</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4062</v>
      </c>
      <c r="AG88" s="955"/>
      <c r="AH88" s="955"/>
      <c r="AI88" s="955"/>
      <c r="AJ88" s="955"/>
      <c r="AK88" s="959"/>
      <c r="AL88" s="959"/>
      <c r="AM88" s="959"/>
      <c r="AN88" s="959"/>
      <c r="AO88" s="959"/>
      <c r="AP88" s="955">
        <v>3812</v>
      </c>
      <c r="AQ88" s="955"/>
      <c r="AR88" s="955"/>
      <c r="AS88" s="955"/>
      <c r="AT88" s="955"/>
      <c r="AU88" s="955">
        <v>360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v>
      </c>
      <c r="CS102" s="947"/>
      <c r="CT102" s="947"/>
      <c r="CU102" s="947"/>
      <c r="CV102" s="948"/>
      <c r="CW102" s="946">
        <v>59</v>
      </c>
      <c r="CX102" s="947"/>
      <c r="CY102" s="947"/>
      <c r="CZ102" s="947"/>
      <c r="DA102" s="948"/>
      <c r="DB102" s="946">
        <v>11</v>
      </c>
      <c r="DC102" s="947"/>
      <c r="DD102" s="947"/>
      <c r="DE102" s="947"/>
      <c r="DF102" s="948"/>
      <c r="DG102" s="946" t="s">
        <v>553</v>
      </c>
      <c r="DH102" s="947"/>
      <c r="DI102" s="947"/>
      <c r="DJ102" s="947"/>
      <c r="DK102" s="948"/>
      <c r="DL102" s="946" t="s">
        <v>553</v>
      </c>
      <c r="DM102" s="947"/>
      <c r="DN102" s="947"/>
      <c r="DO102" s="947"/>
      <c r="DP102" s="948"/>
      <c r="DQ102" s="946" t="s">
        <v>553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1772628</v>
      </c>
      <c r="AB110" s="873"/>
      <c r="AC110" s="873"/>
      <c r="AD110" s="873"/>
      <c r="AE110" s="874"/>
      <c r="AF110" s="875">
        <v>1595591</v>
      </c>
      <c r="AG110" s="873"/>
      <c r="AH110" s="873"/>
      <c r="AI110" s="873"/>
      <c r="AJ110" s="874"/>
      <c r="AK110" s="875">
        <v>1482091</v>
      </c>
      <c r="AL110" s="873"/>
      <c r="AM110" s="873"/>
      <c r="AN110" s="873"/>
      <c r="AO110" s="874"/>
      <c r="AP110" s="876">
        <v>25.4</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12273782</v>
      </c>
      <c r="BR110" s="800"/>
      <c r="BS110" s="800"/>
      <c r="BT110" s="800"/>
      <c r="BU110" s="800"/>
      <c r="BV110" s="800">
        <v>11997412</v>
      </c>
      <c r="BW110" s="800"/>
      <c r="BX110" s="800"/>
      <c r="BY110" s="800"/>
      <c r="BZ110" s="800"/>
      <c r="CA110" s="800">
        <v>11495227</v>
      </c>
      <c r="CB110" s="800"/>
      <c r="CC110" s="800"/>
      <c r="CD110" s="800"/>
      <c r="CE110" s="800"/>
      <c r="CF110" s="861">
        <v>196.7</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15447</v>
      </c>
      <c r="BR111" s="771"/>
      <c r="BS111" s="771"/>
      <c r="BT111" s="771"/>
      <c r="BU111" s="771"/>
      <c r="BV111" s="771">
        <v>10642</v>
      </c>
      <c r="BW111" s="771"/>
      <c r="BX111" s="771"/>
      <c r="BY111" s="771"/>
      <c r="BZ111" s="771"/>
      <c r="CA111" s="771">
        <v>8573</v>
      </c>
      <c r="CB111" s="771"/>
      <c r="CC111" s="771"/>
      <c r="CD111" s="771"/>
      <c r="CE111" s="771"/>
      <c r="CF111" s="848">
        <v>0.1</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7178777</v>
      </c>
      <c r="BR112" s="771"/>
      <c r="BS112" s="771"/>
      <c r="BT112" s="771"/>
      <c r="BU112" s="771"/>
      <c r="BV112" s="771">
        <v>6463554</v>
      </c>
      <c r="BW112" s="771"/>
      <c r="BX112" s="771"/>
      <c r="BY112" s="771"/>
      <c r="BZ112" s="771"/>
      <c r="CA112" s="771">
        <v>5817026</v>
      </c>
      <c r="CB112" s="771"/>
      <c r="CC112" s="771"/>
      <c r="CD112" s="771"/>
      <c r="CE112" s="771"/>
      <c r="CF112" s="848">
        <v>99.5</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559309</v>
      </c>
      <c r="AB113" s="909"/>
      <c r="AC113" s="909"/>
      <c r="AD113" s="909"/>
      <c r="AE113" s="910"/>
      <c r="AF113" s="911">
        <v>531394</v>
      </c>
      <c r="AG113" s="909"/>
      <c r="AH113" s="909"/>
      <c r="AI113" s="909"/>
      <c r="AJ113" s="910"/>
      <c r="AK113" s="911">
        <v>540643</v>
      </c>
      <c r="AL113" s="909"/>
      <c r="AM113" s="909"/>
      <c r="AN113" s="909"/>
      <c r="AO113" s="910"/>
      <c r="AP113" s="912">
        <v>9.3000000000000007</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256377</v>
      </c>
      <c r="BR113" s="771"/>
      <c r="BS113" s="771"/>
      <c r="BT113" s="771"/>
      <c r="BU113" s="771"/>
      <c r="BV113" s="771">
        <v>313706</v>
      </c>
      <c r="BW113" s="771"/>
      <c r="BX113" s="771"/>
      <c r="BY113" s="771"/>
      <c r="BZ113" s="771"/>
      <c r="CA113" s="771">
        <v>359848</v>
      </c>
      <c r="CB113" s="771"/>
      <c r="CC113" s="771"/>
      <c r="CD113" s="771"/>
      <c r="CE113" s="771"/>
      <c r="CF113" s="848">
        <v>6.2</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52195</v>
      </c>
      <c r="AB114" s="784"/>
      <c r="AC114" s="784"/>
      <c r="AD114" s="784"/>
      <c r="AE114" s="785"/>
      <c r="AF114" s="786">
        <v>52709</v>
      </c>
      <c r="AG114" s="784"/>
      <c r="AH114" s="784"/>
      <c r="AI114" s="784"/>
      <c r="AJ114" s="785"/>
      <c r="AK114" s="786">
        <v>53866</v>
      </c>
      <c r="AL114" s="784"/>
      <c r="AM114" s="784"/>
      <c r="AN114" s="784"/>
      <c r="AO114" s="785"/>
      <c r="AP114" s="754">
        <v>0.9</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1610838</v>
      </c>
      <c r="BR114" s="771"/>
      <c r="BS114" s="771"/>
      <c r="BT114" s="771"/>
      <c r="BU114" s="771"/>
      <c r="BV114" s="771">
        <v>1338196</v>
      </c>
      <c r="BW114" s="771"/>
      <c r="BX114" s="771"/>
      <c r="BY114" s="771"/>
      <c r="BZ114" s="771"/>
      <c r="CA114" s="771">
        <v>1285407</v>
      </c>
      <c r="CB114" s="771"/>
      <c r="CC114" s="771"/>
      <c r="CD114" s="771"/>
      <c r="CE114" s="771"/>
      <c r="CF114" s="848">
        <v>22</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519</v>
      </c>
      <c r="BR115" s="771"/>
      <c r="BS115" s="771"/>
      <c r="BT115" s="771"/>
      <c r="BU115" s="771"/>
      <c r="BV115" s="771">
        <v>75</v>
      </c>
      <c r="BW115" s="771"/>
      <c r="BX115" s="771"/>
      <c r="BY115" s="771"/>
      <c r="BZ115" s="771"/>
      <c r="CA115" s="771">
        <v>63</v>
      </c>
      <c r="CB115" s="771"/>
      <c r="CC115" s="771"/>
      <c r="CD115" s="771"/>
      <c r="CE115" s="771"/>
      <c r="CF115" s="848">
        <v>0</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15447</v>
      </c>
      <c r="DH116" s="784"/>
      <c r="DI116" s="784"/>
      <c r="DJ116" s="784"/>
      <c r="DK116" s="785"/>
      <c r="DL116" s="786">
        <v>10642</v>
      </c>
      <c r="DM116" s="784"/>
      <c r="DN116" s="784"/>
      <c r="DO116" s="784"/>
      <c r="DP116" s="785"/>
      <c r="DQ116" s="786">
        <v>8573</v>
      </c>
      <c r="DR116" s="784"/>
      <c r="DS116" s="784"/>
      <c r="DT116" s="784"/>
      <c r="DU116" s="785"/>
      <c r="DV116" s="754">
        <v>0.1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2384132</v>
      </c>
      <c r="AB117" s="895"/>
      <c r="AC117" s="895"/>
      <c r="AD117" s="895"/>
      <c r="AE117" s="896"/>
      <c r="AF117" s="898">
        <v>2179694</v>
      </c>
      <c r="AG117" s="895"/>
      <c r="AH117" s="895"/>
      <c r="AI117" s="895"/>
      <c r="AJ117" s="896"/>
      <c r="AK117" s="898">
        <v>2076600</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439</v>
      </c>
      <c r="BP118" s="838"/>
      <c r="BQ118" s="857">
        <v>21335740</v>
      </c>
      <c r="BR118" s="858"/>
      <c r="BS118" s="858"/>
      <c r="BT118" s="858"/>
      <c r="BU118" s="858"/>
      <c r="BV118" s="858">
        <v>20123585</v>
      </c>
      <c r="BW118" s="858"/>
      <c r="BX118" s="858"/>
      <c r="BY118" s="858"/>
      <c r="BZ118" s="858"/>
      <c r="CA118" s="858">
        <v>18966144</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3963941</v>
      </c>
      <c r="BR119" s="800"/>
      <c r="BS119" s="800"/>
      <c r="BT119" s="800"/>
      <c r="BU119" s="800"/>
      <c r="BV119" s="800">
        <v>4033667</v>
      </c>
      <c r="BW119" s="800"/>
      <c r="BX119" s="800"/>
      <c r="BY119" s="800"/>
      <c r="BZ119" s="800"/>
      <c r="CA119" s="800">
        <v>4289069</v>
      </c>
      <c r="CB119" s="800"/>
      <c r="CC119" s="800"/>
      <c r="CD119" s="800"/>
      <c r="CE119" s="800"/>
      <c r="CF119" s="861">
        <v>73.400000000000006</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395768</v>
      </c>
      <c r="BR120" s="771"/>
      <c r="BS120" s="771"/>
      <c r="BT120" s="771"/>
      <c r="BU120" s="771"/>
      <c r="BV120" s="771">
        <v>333019</v>
      </c>
      <c r="BW120" s="771"/>
      <c r="BX120" s="771"/>
      <c r="BY120" s="771"/>
      <c r="BZ120" s="771"/>
      <c r="CA120" s="771">
        <v>277385</v>
      </c>
      <c r="CB120" s="771"/>
      <c r="CC120" s="771"/>
      <c r="CD120" s="771"/>
      <c r="CE120" s="771"/>
      <c r="CF120" s="848">
        <v>4.7</v>
      </c>
      <c r="CG120" s="849"/>
      <c r="CH120" s="849"/>
      <c r="CI120" s="849"/>
      <c r="CJ120" s="849"/>
      <c r="CK120" s="850" t="s">
        <v>445</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3566487</v>
      </c>
      <c r="DH120" s="800"/>
      <c r="DI120" s="800"/>
      <c r="DJ120" s="800"/>
      <c r="DK120" s="800"/>
      <c r="DL120" s="800">
        <v>3330581</v>
      </c>
      <c r="DM120" s="800"/>
      <c r="DN120" s="800"/>
      <c r="DO120" s="800"/>
      <c r="DP120" s="800"/>
      <c r="DQ120" s="800">
        <v>2974172</v>
      </c>
      <c r="DR120" s="800"/>
      <c r="DS120" s="800"/>
      <c r="DT120" s="800"/>
      <c r="DU120" s="800"/>
      <c r="DV120" s="801">
        <v>50.9</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14649011</v>
      </c>
      <c r="BR121" s="858"/>
      <c r="BS121" s="858"/>
      <c r="BT121" s="858"/>
      <c r="BU121" s="858"/>
      <c r="BV121" s="858">
        <v>14258765</v>
      </c>
      <c r="BW121" s="858"/>
      <c r="BX121" s="858"/>
      <c r="BY121" s="858"/>
      <c r="BZ121" s="858"/>
      <c r="CA121" s="858">
        <v>13794075</v>
      </c>
      <c r="CB121" s="858"/>
      <c r="CC121" s="858"/>
      <c r="CD121" s="858"/>
      <c r="CE121" s="858"/>
      <c r="CF121" s="859">
        <v>236</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2985250</v>
      </c>
      <c r="DH121" s="771"/>
      <c r="DI121" s="771"/>
      <c r="DJ121" s="771"/>
      <c r="DK121" s="771"/>
      <c r="DL121" s="771">
        <v>2783966</v>
      </c>
      <c r="DM121" s="771"/>
      <c r="DN121" s="771"/>
      <c r="DO121" s="771"/>
      <c r="DP121" s="771"/>
      <c r="DQ121" s="771">
        <v>2510664</v>
      </c>
      <c r="DR121" s="771"/>
      <c r="DS121" s="771"/>
      <c r="DT121" s="771"/>
      <c r="DU121" s="771"/>
      <c r="DV121" s="823">
        <v>43</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448</v>
      </c>
      <c r="BP122" s="838"/>
      <c r="BQ122" s="839">
        <v>19008720</v>
      </c>
      <c r="BR122" s="840"/>
      <c r="BS122" s="840"/>
      <c r="BT122" s="840"/>
      <c r="BU122" s="840"/>
      <c r="BV122" s="840">
        <v>18625451</v>
      </c>
      <c r="BW122" s="840"/>
      <c r="BX122" s="840"/>
      <c r="BY122" s="840"/>
      <c r="BZ122" s="840"/>
      <c r="CA122" s="840">
        <v>18360529</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283527</v>
      </c>
      <c r="DH122" s="771"/>
      <c r="DI122" s="771"/>
      <c r="DJ122" s="771"/>
      <c r="DK122" s="771"/>
      <c r="DL122" s="771">
        <v>278825</v>
      </c>
      <c r="DM122" s="771"/>
      <c r="DN122" s="771"/>
      <c r="DO122" s="771"/>
      <c r="DP122" s="771"/>
      <c r="DQ122" s="771">
        <v>269493</v>
      </c>
      <c r="DR122" s="771"/>
      <c r="DS122" s="771"/>
      <c r="DT122" s="771"/>
      <c r="DU122" s="771"/>
      <c r="DV122" s="823">
        <v>4.5999999999999996</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39.5</v>
      </c>
      <c r="BR123" s="832"/>
      <c r="BS123" s="832"/>
      <c r="BT123" s="832"/>
      <c r="BU123" s="832"/>
      <c r="BV123" s="832">
        <v>25.4</v>
      </c>
      <c r="BW123" s="832"/>
      <c r="BX123" s="832"/>
      <c r="BY123" s="832"/>
      <c r="BZ123" s="832"/>
      <c r="CA123" s="832">
        <v>10.3</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43900</v>
      </c>
      <c r="DH123" s="784"/>
      <c r="DI123" s="784"/>
      <c r="DJ123" s="784"/>
      <c r="DK123" s="785"/>
      <c r="DL123" s="786">
        <v>40817</v>
      </c>
      <c r="DM123" s="784"/>
      <c r="DN123" s="784"/>
      <c r="DO123" s="784"/>
      <c r="DP123" s="785"/>
      <c r="DQ123" s="786">
        <v>32692</v>
      </c>
      <c r="DR123" s="784"/>
      <c r="DS123" s="784"/>
      <c r="DT123" s="784"/>
      <c r="DU123" s="785"/>
      <c r="DV123" s="754">
        <v>0.6</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228406</v>
      </c>
      <c r="DH124" s="717"/>
      <c r="DI124" s="717"/>
      <c r="DJ124" s="717"/>
      <c r="DK124" s="718"/>
      <c r="DL124" s="719">
        <v>6748</v>
      </c>
      <c r="DM124" s="717"/>
      <c r="DN124" s="717"/>
      <c r="DO124" s="717"/>
      <c r="DP124" s="718"/>
      <c r="DQ124" s="719">
        <v>9346</v>
      </c>
      <c r="DR124" s="717"/>
      <c r="DS124" s="717"/>
      <c r="DT124" s="717"/>
      <c r="DU124" s="718"/>
      <c r="DV124" s="807">
        <v>0.2</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459</v>
      </c>
      <c r="AY127" s="758"/>
      <c r="AZ127" s="758"/>
      <c r="BA127" s="758"/>
      <c r="BB127" s="758"/>
      <c r="BC127" s="758"/>
      <c r="BD127" s="758"/>
      <c r="BE127" s="759"/>
      <c r="BF127" s="760" t="s">
        <v>111</v>
      </c>
      <c r="BG127" s="761"/>
      <c r="BH127" s="761"/>
      <c r="BI127" s="761"/>
      <c r="BJ127" s="761"/>
      <c r="BK127" s="761"/>
      <c r="BL127" s="762"/>
      <c r="BM127" s="760">
        <v>13.93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519</v>
      </c>
      <c r="DH127" s="820"/>
      <c r="DI127" s="820"/>
      <c r="DJ127" s="820"/>
      <c r="DK127" s="820"/>
      <c r="DL127" s="820">
        <v>75</v>
      </c>
      <c r="DM127" s="820"/>
      <c r="DN127" s="820"/>
      <c r="DO127" s="820"/>
      <c r="DP127" s="820"/>
      <c r="DQ127" s="820">
        <v>63</v>
      </c>
      <c r="DR127" s="820"/>
      <c r="DS127" s="820"/>
      <c r="DT127" s="820"/>
      <c r="DU127" s="820"/>
      <c r="DV127" s="821">
        <v>0</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96135</v>
      </c>
      <c r="AB128" s="724"/>
      <c r="AC128" s="724"/>
      <c r="AD128" s="724"/>
      <c r="AE128" s="725"/>
      <c r="AF128" s="726">
        <v>93615</v>
      </c>
      <c r="AG128" s="724"/>
      <c r="AH128" s="724"/>
      <c r="AI128" s="724"/>
      <c r="AJ128" s="725"/>
      <c r="AK128" s="726">
        <v>91422</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111</v>
      </c>
      <c r="BG128" s="791"/>
      <c r="BH128" s="791"/>
      <c r="BI128" s="791"/>
      <c r="BJ128" s="791"/>
      <c r="BK128" s="791"/>
      <c r="BL128" s="792"/>
      <c r="BM128" s="790">
        <v>18.93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7367021</v>
      </c>
      <c r="AB129" s="784"/>
      <c r="AC129" s="784"/>
      <c r="AD129" s="784"/>
      <c r="AE129" s="785"/>
      <c r="AF129" s="786">
        <v>7335733</v>
      </c>
      <c r="AG129" s="784"/>
      <c r="AH129" s="784"/>
      <c r="AI129" s="784"/>
      <c r="AJ129" s="785"/>
      <c r="AK129" s="786">
        <v>7349809</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10.8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1490403</v>
      </c>
      <c r="AB130" s="784"/>
      <c r="AC130" s="784"/>
      <c r="AD130" s="784"/>
      <c r="AE130" s="785"/>
      <c r="AF130" s="786">
        <v>1453078</v>
      </c>
      <c r="AG130" s="784"/>
      <c r="AH130" s="784"/>
      <c r="AI130" s="784"/>
      <c r="AJ130" s="785"/>
      <c r="AK130" s="786">
        <v>1505290</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10.3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5876618</v>
      </c>
      <c r="AB131" s="717"/>
      <c r="AC131" s="717"/>
      <c r="AD131" s="717"/>
      <c r="AE131" s="718"/>
      <c r="AF131" s="719">
        <v>5882655</v>
      </c>
      <c r="AG131" s="717"/>
      <c r="AH131" s="717"/>
      <c r="AI131" s="717"/>
      <c r="AJ131" s="718"/>
      <c r="AK131" s="719">
        <v>5844519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13.572330210000001</v>
      </c>
      <c r="AB132" s="740"/>
      <c r="AC132" s="740"/>
      <c r="AD132" s="740"/>
      <c r="AE132" s="741"/>
      <c r="AF132" s="742">
        <v>10.76047224</v>
      </c>
      <c r="AG132" s="740"/>
      <c r="AH132" s="740"/>
      <c r="AI132" s="740"/>
      <c r="AJ132" s="741"/>
      <c r="AK132" s="742">
        <v>8.2109017130000002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16.3</v>
      </c>
      <c r="AB133" s="749"/>
      <c r="AC133" s="749"/>
      <c r="AD133" s="749"/>
      <c r="AE133" s="750"/>
      <c r="AF133" s="748">
        <v>13.9</v>
      </c>
      <c r="AG133" s="749"/>
      <c r="AH133" s="749"/>
      <c r="AI133" s="749"/>
      <c r="AJ133" s="750"/>
      <c r="AK133" s="748">
        <v>10.8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1651152</v>
      </c>
      <c r="L9" s="264">
        <v>96059</v>
      </c>
      <c r="M9" s="265">
        <v>94266</v>
      </c>
      <c r="N9" s="266">
        <v>1.9</v>
      </c>
    </row>
    <row r="10" spans="1:16">
      <c r="A10" s="248"/>
      <c r="B10" s="244"/>
      <c r="C10" s="244"/>
      <c r="D10" s="244"/>
      <c r="E10" s="244"/>
      <c r="F10" s="244"/>
      <c r="G10" s="1133" t="s">
        <v>481</v>
      </c>
      <c r="H10" s="1134"/>
      <c r="I10" s="1134"/>
      <c r="J10" s="1135"/>
      <c r="K10" s="267">
        <v>375911</v>
      </c>
      <c r="L10" s="268">
        <v>21869</v>
      </c>
      <c r="M10" s="269">
        <v>8527</v>
      </c>
      <c r="N10" s="270">
        <v>156.5</v>
      </c>
    </row>
    <row r="11" spans="1:16" ht="13.5" customHeight="1">
      <c r="A11" s="248"/>
      <c r="B11" s="244"/>
      <c r="C11" s="244"/>
      <c r="D11" s="244"/>
      <c r="E11" s="244"/>
      <c r="F11" s="244"/>
      <c r="G11" s="1133" t="s">
        <v>482</v>
      </c>
      <c r="H11" s="1134"/>
      <c r="I11" s="1134"/>
      <c r="J11" s="1135"/>
      <c r="K11" s="267">
        <v>239145</v>
      </c>
      <c r="L11" s="268">
        <v>13913</v>
      </c>
      <c r="M11" s="269">
        <v>13078</v>
      </c>
      <c r="N11" s="270">
        <v>6.4</v>
      </c>
    </row>
    <row r="12" spans="1:16" ht="13.5" customHeight="1">
      <c r="A12" s="248"/>
      <c r="B12" s="244"/>
      <c r="C12" s="244"/>
      <c r="D12" s="244"/>
      <c r="E12" s="244"/>
      <c r="F12" s="244"/>
      <c r="G12" s="1133" t="s">
        <v>483</v>
      </c>
      <c r="H12" s="1134"/>
      <c r="I12" s="1134"/>
      <c r="J12" s="1135"/>
      <c r="K12" s="267" t="s">
        <v>484</v>
      </c>
      <c r="L12" s="268" t="s">
        <v>484</v>
      </c>
      <c r="M12" s="269">
        <v>3154</v>
      </c>
      <c r="N12" s="270" t="s">
        <v>484</v>
      </c>
    </row>
    <row r="13" spans="1:16" ht="13.5" customHeight="1">
      <c r="A13" s="248"/>
      <c r="B13" s="244"/>
      <c r="C13" s="244"/>
      <c r="D13" s="244"/>
      <c r="E13" s="244"/>
      <c r="F13" s="244"/>
      <c r="G13" s="1133" t="s">
        <v>485</v>
      </c>
      <c r="H13" s="1134"/>
      <c r="I13" s="1134"/>
      <c r="J13" s="1135"/>
      <c r="K13" s="267" t="s">
        <v>484</v>
      </c>
      <c r="L13" s="268" t="s">
        <v>484</v>
      </c>
      <c r="M13" s="269" t="s">
        <v>484</v>
      </c>
      <c r="N13" s="270" t="s">
        <v>484</v>
      </c>
    </row>
    <row r="14" spans="1:16" ht="13.5" customHeight="1">
      <c r="A14" s="248"/>
      <c r="B14" s="244"/>
      <c r="C14" s="244"/>
      <c r="D14" s="244"/>
      <c r="E14" s="244"/>
      <c r="F14" s="244"/>
      <c r="G14" s="1133" t="s">
        <v>486</v>
      </c>
      <c r="H14" s="1134"/>
      <c r="I14" s="1134"/>
      <c r="J14" s="1135"/>
      <c r="K14" s="267">
        <v>83583</v>
      </c>
      <c r="L14" s="268">
        <v>4863</v>
      </c>
      <c r="M14" s="269">
        <v>6133</v>
      </c>
      <c r="N14" s="270">
        <v>-20.7</v>
      </c>
    </row>
    <row r="15" spans="1:16" ht="13.5" customHeight="1">
      <c r="A15" s="248"/>
      <c r="B15" s="244"/>
      <c r="C15" s="244"/>
      <c r="D15" s="244"/>
      <c r="E15" s="244"/>
      <c r="F15" s="244"/>
      <c r="G15" s="1133" t="s">
        <v>487</v>
      </c>
      <c r="H15" s="1134"/>
      <c r="I15" s="1134"/>
      <c r="J15" s="1135"/>
      <c r="K15" s="267">
        <v>2055</v>
      </c>
      <c r="L15" s="268">
        <v>120</v>
      </c>
      <c r="M15" s="269">
        <v>1874</v>
      </c>
      <c r="N15" s="270">
        <v>-93.6</v>
      </c>
    </row>
    <row r="16" spans="1:16">
      <c r="A16" s="248"/>
      <c r="B16" s="244"/>
      <c r="C16" s="244"/>
      <c r="D16" s="244"/>
      <c r="E16" s="244"/>
      <c r="F16" s="244"/>
      <c r="G16" s="1136" t="s">
        <v>488</v>
      </c>
      <c r="H16" s="1137"/>
      <c r="I16" s="1137"/>
      <c r="J16" s="1138"/>
      <c r="K16" s="268">
        <v>-171348</v>
      </c>
      <c r="L16" s="268">
        <v>-9968</v>
      </c>
      <c r="M16" s="269">
        <v>-11170</v>
      </c>
      <c r="N16" s="270">
        <v>-10.8</v>
      </c>
    </row>
    <row r="17" spans="1:16">
      <c r="A17" s="248"/>
      <c r="B17" s="244"/>
      <c r="C17" s="244"/>
      <c r="D17" s="244"/>
      <c r="E17" s="244"/>
      <c r="F17" s="244"/>
      <c r="G17" s="1136" t="s">
        <v>169</v>
      </c>
      <c r="H17" s="1137"/>
      <c r="I17" s="1137"/>
      <c r="J17" s="1138"/>
      <c r="K17" s="268">
        <v>2180498</v>
      </c>
      <c r="L17" s="268">
        <v>126854</v>
      </c>
      <c r="M17" s="269">
        <v>115862</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11</v>
      </c>
      <c r="L21" s="281">
        <v>10.66</v>
      </c>
      <c r="M21" s="282">
        <v>0.34</v>
      </c>
      <c r="N21" s="249"/>
      <c r="O21" s="283"/>
      <c r="P21" s="279"/>
    </row>
    <row r="22" spans="1:16" s="284" customFormat="1">
      <c r="A22" s="279"/>
      <c r="B22" s="249"/>
      <c r="C22" s="249"/>
      <c r="D22" s="249"/>
      <c r="E22" s="249"/>
      <c r="F22" s="249"/>
      <c r="G22" s="1130" t="s">
        <v>494</v>
      </c>
      <c r="H22" s="1131"/>
      <c r="I22" s="1131"/>
      <c r="J22" s="1132"/>
      <c r="K22" s="285">
        <v>93.3</v>
      </c>
      <c r="L22" s="286">
        <v>94.9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497</v>
      </c>
      <c r="H32" s="1122"/>
      <c r="I32" s="1122"/>
      <c r="J32" s="1123"/>
      <c r="K32" s="294">
        <v>1482091</v>
      </c>
      <c r="L32" s="294">
        <v>86223</v>
      </c>
      <c r="M32" s="295">
        <v>78552</v>
      </c>
      <c r="N32" s="296">
        <v>9.8000000000000007</v>
      </c>
    </row>
    <row r="33" spans="1:16" ht="13.5" customHeight="1">
      <c r="A33" s="248"/>
      <c r="B33" s="244"/>
      <c r="C33" s="244"/>
      <c r="D33" s="244"/>
      <c r="E33" s="244"/>
      <c r="F33" s="244"/>
      <c r="G33" s="1121" t="s">
        <v>498</v>
      </c>
      <c r="H33" s="1122"/>
      <c r="I33" s="1122"/>
      <c r="J33" s="1123"/>
      <c r="K33" s="294" t="s">
        <v>484</v>
      </c>
      <c r="L33" s="294" t="s">
        <v>484</v>
      </c>
      <c r="M33" s="295" t="s">
        <v>484</v>
      </c>
      <c r="N33" s="296" t="s">
        <v>484</v>
      </c>
    </row>
    <row r="34" spans="1:16" ht="27" customHeight="1">
      <c r="A34" s="248"/>
      <c r="B34" s="244"/>
      <c r="C34" s="244"/>
      <c r="D34" s="244"/>
      <c r="E34" s="244"/>
      <c r="F34" s="244"/>
      <c r="G34" s="1121" t="s">
        <v>499</v>
      </c>
      <c r="H34" s="1122"/>
      <c r="I34" s="1122"/>
      <c r="J34" s="1123"/>
      <c r="K34" s="294" t="s">
        <v>484</v>
      </c>
      <c r="L34" s="294" t="s">
        <v>484</v>
      </c>
      <c r="M34" s="295" t="s">
        <v>484</v>
      </c>
      <c r="N34" s="296" t="s">
        <v>484</v>
      </c>
    </row>
    <row r="35" spans="1:16" ht="27" customHeight="1">
      <c r="A35" s="248"/>
      <c r="B35" s="244"/>
      <c r="C35" s="244"/>
      <c r="D35" s="244"/>
      <c r="E35" s="244"/>
      <c r="F35" s="244"/>
      <c r="G35" s="1121" t="s">
        <v>500</v>
      </c>
      <c r="H35" s="1122"/>
      <c r="I35" s="1122"/>
      <c r="J35" s="1123"/>
      <c r="K35" s="294">
        <v>540643</v>
      </c>
      <c r="L35" s="294">
        <v>31453</v>
      </c>
      <c r="M35" s="295">
        <v>22017</v>
      </c>
      <c r="N35" s="296">
        <v>42.9</v>
      </c>
    </row>
    <row r="36" spans="1:16" ht="27" customHeight="1">
      <c r="A36" s="248"/>
      <c r="B36" s="244"/>
      <c r="C36" s="244"/>
      <c r="D36" s="244"/>
      <c r="E36" s="244"/>
      <c r="F36" s="244"/>
      <c r="G36" s="1121" t="s">
        <v>501</v>
      </c>
      <c r="H36" s="1122"/>
      <c r="I36" s="1122"/>
      <c r="J36" s="1123"/>
      <c r="K36" s="294">
        <v>53866</v>
      </c>
      <c r="L36" s="294">
        <v>3134</v>
      </c>
      <c r="M36" s="295">
        <v>3514</v>
      </c>
      <c r="N36" s="296">
        <v>-10.8</v>
      </c>
    </row>
    <row r="37" spans="1:16" ht="13.5" customHeight="1">
      <c r="A37" s="248"/>
      <c r="B37" s="244"/>
      <c r="C37" s="244"/>
      <c r="D37" s="244"/>
      <c r="E37" s="244"/>
      <c r="F37" s="244"/>
      <c r="G37" s="1121" t="s">
        <v>502</v>
      </c>
      <c r="H37" s="1122"/>
      <c r="I37" s="1122"/>
      <c r="J37" s="1123"/>
      <c r="K37" s="294" t="s">
        <v>484</v>
      </c>
      <c r="L37" s="294" t="s">
        <v>484</v>
      </c>
      <c r="M37" s="295">
        <v>1221</v>
      </c>
      <c r="N37" s="296" t="s">
        <v>484</v>
      </c>
    </row>
    <row r="38" spans="1:16" ht="27" customHeight="1">
      <c r="A38" s="248"/>
      <c r="B38" s="244"/>
      <c r="C38" s="244"/>
      <c r="D38" s="244"/>
      <c r="E38" s="244"/>
      <c r="F38" s="244"/>
      <c r="G38" s="1124" t="s">
        <v>503</v>
      </c>
      <c r="H38" s="1125"/>
      <c r="I38" s="1125"/>
      <c r="J38" s="1126"/>
      <c r="K38" s="297" t="s">
        <v>484</v>
      </c>
      <c r="L38" s="297" t="s">
        <v>484</v>
      </c>
      <c r="M38" s="298">
        <v>4</v>
      </c>
      <c r="N38" s="299" t="s">
        <v>484</v>
      </c>
      <c r="O38" s="293"/>
    </row>
    <row r="39" spans="1:16">
      <c r="A39" s="248"/>
      <c r="B39" s="244"/>
      <c r="C39" s="244"/>
      <c r="D39" s="244"/>
      <c r="E39" s="244"/>
      <c r="F39" s="244"/>
      <c r="G39" s="1124" t="s">
        <v>504</v>
      </c>
      <c r="H39" s="1125"/>
      <c r="I39" s="1125"/>
      <c r="J39" s="1126"/>
      <c r="K39" s="300">
        <v>-91422</v>
      </c>
      <c r="L39" s="300">
        <v>-5319</v>
      </c>
      <c r="M39" s="301">
        <v>-3264</v>
      </c>
      <c r="N39" s="302">
        <v>63</v>
      </c>
      <c r="O39" s="293"/>
    </row>
    <row r="40" spans="1:16" ht="27" customHeight="1">
      <c r="A40" s="248"/>
      <c r="B40" s="244"/>
      <c r="C40" s="244"/>
      <c r="D40" s="244"/>
      <c r="E40" s="244"/>
      <c r="F40" s="244"/>
      <c r="G40" s="1121" t="s">
        <v>505</v>
      </c>
      <c r="H40" s="1122"/>
      <c r="I40" s="1122"/>
      <c r="J40" s="1123"/>
      <c r="K40" s="300">
        <v>-1505290</v>
      </c>
      <c r="L40" s="300">
        <v>-87573</v>
      </c>
      <c r="M40" s="301">
        <v>-69251</v>
      </c>
      <c r="N40" s="302">
        <v>26.5</v>
      </c>
      <c r="O40" s="293"/>
    </row>
    <row r="41" spans="1:16">
      <c r="A41" s="248"/>
      <c r="B41" s="244"/>
      <c r="C41" s="244"/>
      <c r="D41" s="244"/>
      <c r="E41" s="244"/>
      <c r="F41" s="244"/>
      <c r="G41" s="1127" t="s">
        <v>280</v>
      </c>
      <c r="H41" s="1128"/>
      <c r="I41" s="1128"/>
      <c r="J41" s="1129"/>
      <c r="K41" s="294">
        <v>479888</v>
      </c>
      <c r="L41" s="300">
        <v>27918</v>
      </c>
      <c r="M41" s="301">
        <v>32793</v>
      </c>
      <c r="N41" s="302">
        <v>-14.9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475</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1620024</v>
      </c>
      <c r="J51" s="320">
        <v>89976</v>
      </c>
      <c r="K51" s="321">
        <v>-23.7</v>
      </c>
      <c r="L51" s="322">
        <v>106194</v>
      </c>
      <c r="M51" s="323">
        <v>3.7</v>
      </c>
      <c r="N51" s="324">
        <v>-27.4</v>
      </c>
    </row>
    <row r="52" spans="1:14">
      <c r="A52" s="248"/>
      <c r="B52" s="244"/>
      <c r="C52" s="244"/>
      <c r="D52" s="244"/>
      <c r="E52" s="244"/>
      <c r="F52" s="244"/>
      <c r="G52" s="325"/>
      <c r="H52" s="326" t="s">
        <v>516</v>
      </c>
      <c r="I52" s="327">
        <v>1080720</v>
      </c>
      <c r="J52" s="328">
        <v>60023</v>
      </c>
      <c r="K52" s="329">
        <v>9</v>
      </c>
      <c r="L52" s="330">
        <v>51075</v>
      </c>
      <c r="M52" s="331">
        <v>-13.1</v>
      </c>
      <c r="N52" s="332">
        <v>22.1</v>
      </c>
    </row>
    <row r="53" spans="1:14">
      <c r="A53" s="248"/>
      <c r="B53" s="244"/>
      <c r="C53" s="244"/>
      <c r="D53" s="244"/>
      <c r="E53" s="244"/>
      <c r="F53" s="244"/>
      <c r="G53" s="310" t="s">
        <v>517</v>
      </c>
      <c r="H53" s="311"/>
      <c r="I53" s="319">
        <v>1587502</v>
      </c>
      <c r="J53" s="320">
        <v>89095</v>
      </c>
      <c r="K53" s="321">
        <v>-1</v>
      </c>
      <c r="L53" s="322">
        <v>90833</v>
      </c>
      <c r="M53" s="323">
        <v>-14.5</v>
      </c>
      <c r="N53" s="324">
        <v>13.5</v>
      </c>
    </row>
    <row r="54" spans="1:14">
      <c r="A54" s="248"/>
      <c r="B54" s="244"/>
      <c r="C54" s="244"/>
      <c r="D54" s="244"/>
      <c r="E54" s="244"/>
      <c r="F54" s="244"/>
      <c r="G54" s="325"/>
      <c r="H54" s="326" t="s">
        <v>516</v>
      </c>
      <c r="I54" s="327">
        <v>966169</v>
      </c>
      <c r="J54" s="328">
        <v>54224</v>
      </c>
      <c r="K54" s="329">
        <v>-9.6999999999999993</v>
      </c>
      <c r="L54" s="330">
        <v>47037</v>
      </c>
      <c r="M54" s="331">
        <v>-7.9</v>
      </c>
      <c r="N54" s="332">
        <v>-1.8</v>
      </c>
    </row>
    <row r="55" spans="1:14">
      <c r="A55" s="248"/>
      <c r="B55" s="244"/>
      <c r="C55" s="244"/>
      <c r="D55" s="244"/>
      <c r="E55" s="244"/>
      <c r="F55" s="244"/>
      <c r="G55" s="310" t="s">
        <v>518</v>
      </c>
      <c r="H55" s="311"/>
      <c r="I55" s="319">
        <v>806628</v>
      </c>
      <c r="J55" s="320">
        <v>45688</v>
      </c>
      <c r="K55" s="321">
        <v>-48.7</v>
      </c>
      <c r="L55" s="322">
        <v>79181</v>
      </c>
      <c r="M55" s="323">
        <v>-12.8</v>
      </c>
      <c r="N55" s="324">
        <v>-35.9</v>
      </c>
    </row>
    <row r="56" spans="1:14">
      <c r="A56" s="248"/>
      <c r="B56" s="244"/>
      <c r="C56" s="244"/>
      <c r="D56" s="244"/>
      <c r="E56" s="244"/>
      <c r="F56" s="244"/>
      <c r="G56" s="325"/>
      <c r="H56" s="326" t="s">
        <v>516</v>
      </c>
      <c r="I56" s="327">
        <v>367396</v>
      </c>
      <c r="J56" s="328">
        <v>20810</v>
      </c>
      <c r="K56" s="329">
        <v>-61.6</v>
      </c>
      <c r="L56" s="330">
        <v>40448</v>
      </c>
      <c r="M56" s="331">
        <v>-14</v>
      </c>
      <c r="N56" s="332">
        <v>-47.6</v>
      </c>
    </row>
    <row r="57" spans="1:14">
      <c r="A57" s="248"/>
      <c r="B57" s="244"/>
      <c r="C57" s="244"/>
      <c r="D57" s="244"/>
      <c r="E57" s="244"/>
      <c r="F57" s="244"/>
      <c r="G57" s="310" t="s">
        <v>519</v>
      </c>
      <c r="H57" s="311"/>
      <c r="I57" s="319">
        <v>1512091</v>
      </c>
      <c r="J57" s="320">
        <v>86862</v>
      </c>
      <c r="K57" s="321">
        <v>90.1</v>
      </c>
      <c r="L57" s="322">
        <v>118124</v>
      </c>
      <c r="M57" s="323">
        <v>49.2</v>
      </c>
      <c r="N57" s="324">
        <v>40.9</v>
      </c>
    </row>
    <row r="58" spans="1:14">
      <c r="A58" s="248"/>
      <c r="B58" s="244"/>
      <c r="C58" s="244"/>
      <c r="D58" s="244"/>
      <c r="E58" s="244"/>
      <c r="F58" s="244"/>
      <c r="G58" s="325"/>
      <c r="H58" s="326" t="s">
        <v>516</v>
      </c>
      <c r="I58" s="327">
        <v>762308</v>
      </c>
      <c r="J58" s="328">
        <v>43791</v>
      </c>
      <c r="K58" s="329">
        <v>110.4</v>
      </c>
      <c r="L58" s="330">
        <v>54614</v>
      </c>
      <c r="M58" s="331">
        <v>35</v>
      </c>
      <c r="N58" s="332">
        <v>75.400000000000006</v>
      </c>
    </row>
    <row r="59" spans="1:14">
      <c r="A59" s="248"/>
      <c r="B59" s="244"/>
      <c r="C59" s="244"/>
      <c r="D59" s="244"/>
      <c r="E59" s="244"/>
      <c r="F59" s="244"/>
      <c r="G59" s="310" t="s">
        <v>520</v>
      </c>
      <c r="H59" s="311"/>
      <c r="I59" s="319">
        <v>1107700</v>
      </c>
      <c r="J59" s="320">
        <v>64442</v>
      </c>
      <c r="K59" s="321">
        <v>-25.8</v>
      </c>
      <c r="L59" s="322">
        <v>101693</v>
      </c>
      <c r="M59" s="323">
        <v>-13.9</v>
      </c>
      <c r="N59" s="324">
        <v>-11.9</v>
      </c>
    </row>
    <row r="60" spans="1:14">
      <c r="A60" s="248"/>
      <c r="B60" s="244"/>
      <c r="C60" s="244"/>
      <c r="D60" s="244"/>
      <c r="E60" s="244"/>
      <c r="F60" s="244"/>
      <c r="G60" s="325"/>
      <c r="H60" s="326" t="s">
        <v>516</v>
      </c>
      <c r="I60" s="333">
        <v>511511</v>
      </c>
      <c r="J60" s="328">
        <v>29758</v>
      </c>
      <c r="K60" s="329">
        <v>-32</v>
      </c>
      <c r="L60" s="330">
        <v>51066</v>
      </c>
      <c r="M60" s="331">
        <v>-6.5</v>
      </c>
      <c r="N60" s="332">
        <v>-25.5</v>
      </c>
    </row>
    <row r="61" spans="1:14">
      <c r="A61" s="248"/>
      <c r="B61" s="244"/>
      <c r="C61" s="244"/>
      <c r="D61" s="244"/>
      <c r="E61" s="244"/>
      <c r="F61" s="244"/>
      <c r="G61" s="310" t="s">
        <v>521</v>
      </c>
      <c r="H61" s="334"/>
      <c r="I61" s="335">
        <v>1326789</v>
      </c>
      <c r="J61" s="336">
        <v>75213</v>
      </c>
      <c r="K61" s="337">
        <v>-1.8</v>
      </c>
      <c r="L61" s="338">
        <v>99205</v>
      </c>
      <c r="M61" s="339">
        <v>2.2999999999999998</v>
      </c>
      <c r="N61" s="324">
        <v>-4.0999999999999996</v>
      </c>
    </row>
    <row r="62" spans="1:14">
      <c r="A62" s="248"/>
      <c r="B62" s="244"/>
      <c r="C62" s="244"/>
      <c r="D62" s="244"/>
      <c r="E62" s="244"/>
      <c r="F62" s="244"/>
      <c r="G62" s="325"/>
      <c r="H62" s="326" t="s">
        <v>516</v>
      </c>
      <c r="I62" s="327">
        <v>737621</v>
      </c>
      <c r="J62" s="328">
        <v>41721</v>
      </c>
      <c r="K62" s="329">
        <v>3.2</v>
      </c>
      <c r="L62" s="330">
        <v>48848</v>
      </c>
      <c r="M62" s="331">
        <v>-1.3</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18.96</v>
      </c>
      <c r="G47" s="12">
        <v>20.86</v>
      </c>
      <c r="H47" s="12">
        <v>22.7</v>
      </c>
      <c r="I47" s="12">
        <v>23.39</v>
      </c>
      <c r="J47" s="13">
        <v>24.65</v>
      </c>
    </row>
    <row r="48" spans="2:10" ht="57.75" customHeight="1">
      <c r="B48" s="14"/>
      <c r="C48" s="1141" t="s">
        <v>4</v>
      </c>
      <c r="D48" s="1141"/>
      <c r="E48" s="1142"/>
      <c r="F48" s="15">
        <v>4.55</v>
      </c>
      <c r="G48" s="16">
        <v>4.3499999999999996</v>
      </c>
      <c r="H48" s="16">
        <v>4.53</v>
      </c>
      <c r="I48" s="16">
        <v>4.93</v>
      </c>
      <c r="J48" s="17">
        <v>5.68</v>
      </c>
    </row>
    <row r="49" spans="2:10" ht="57.75" customHeight="1" thickBot="1">
      <c r="B49" s="18"/>
      <c r="C49" s="1143" t="s">
        <v>5</v>
      </c>
      <c r="D49" s="1143"/>
      <c r="E49" s="1144"/>
      <c r="F49" s="19">
        <v>7.97</v>
      </c>
      <c r="G49" s="20">
        <v>1.34</v>
      </c>
      <c r="H49" s="20">
        <v>1.44</v>
      </c>
      <c r="I49" s="20">
        <v>0.98</v>
      </c>
      <c r="J49" s="21">
        <v>2.0699999999999998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528</v>
      </c>
      <c r="D34" s="1151"/>
      <c r="E34" s="1152"/>
      <c r="F34" s="32">
        <v>4.3600000000000003</v>
      </c>
      <c r="G34" s="33">
        <v>4.2699999999999996</v>
      </c>
      <c r="H34" s="33">
        <v>4.47</v>
      </c>
      <c r="I34" s="33">
        <v>4.87</v>
      </c>
      <c r="J34" s="34">
        <v>5.65</v>
      </c>
      <c r="K34" s="22"/>
      <c r="L34" s="22"/>
      <c r="M34" s="22"/>
      <c r="N34" s="22"/>
      <c r="O34" s="22"/>
      <c r="P34" s="22"/>
    </row>
    <row r="35" spans="1:16" ht="39" customHeight="1">
      <c r="A35" s="22"/>
      <c r="B35" s="35"/>
      <c r="C35" s="1145" t="s">
        <v>529</v>
      </c>
      <c r="D35" s="1146"/>
      <c r="E35" s="1147"/>
      <c r="F35" s="36">
        <v>2.16</v>
      </c>
      <c r="G35" s="37">
        <v>2.35</v>
      </c>
      <c r="H35" s="37">
        <v>2.4</v>
      </c>
      <c r="I35" s="37">
        <v>2.2200000000000002</v>
      </c>
      <c r="J35" s="38">
        <v>2.14</v>
      </c>
      <c r="K35" s="22"/>
      <c r="L35" s="22"/>
      <c r="M35" s="22"/>
      <c r="N35" s="22"/>
      <c r="O35" s="22"/>
      <c r="P35" s="22"/>
    </row>
    <row r="36" spans="1:16" ht="39" customHeight="1">
      <c r="A36" s="22"/>
      <c r="B36" s="35"/>
      <c r="C36" s="1145" t="s">
        <v>530</v>
      </c>
      <c r="D36" s="1146"/>
      <c r="E36" s="1147"/>
      <c r="F36" s="36">
        <v>0.62</v>
      </c>
      <c r="G36" s="37">
        <v>0.56000000000000005</v>
      </c>
      <c r="H36" s="37">
        <v>0.72</v>
      </c>
      <c r="I36" s="37">
        <v>0.43</v>
      </c>
      <c r="J36" s="38">
        <v>0.84</v>
      </c>
      <c r="K36" s="22"/>
      <c r="L36" s="22"/>
      <c r="M36" s="22"/>
      <c r="N36" s="22"/>
      <c r="O36" s="22"/>
      <c r="P36" s="22"/>
    </row>
    <row r="37" spans="1:16" ht="39" customHeight="1">
      <c r="A37" s="22"/>
      <c r="B37" s="35"/>
      <c r="C37" s="1145" t="s">
        <v>531</v>
      </c>
      <c r="D37" s="1146"/>
      <c r="E37" s="1147"/>
      <c r="F37" s="36">
        <v>7.0000000000000007E-2</v>
      </c>
      <c r="G37" s="37">
        <v>0.01</v>
      </c>
      <c r="H37" s="37">
        <v>0.49</v>
      </c>
      <c r="I37" s="37" t="s">
        <v>532</v>
      </c>
      <c r="J37" s="38">
        <v>0.47</v>
      </c>
      <c r="K37" s="22"/>
      <c r="L37" s="22"/>
      <c r="M37" s="22"/>
      <c r="N37" s="22"/>
      <c r="O37" s="22"/>
      <c r="P37" s="22"/>
    </row>
    <row r="38" spans="1:16" ht="39" customHeight="1">
      <c r="A38" s="22"/>
      <c r="B38" s="35"/>
      <c r="C38" s="1145" t="s">
        <v>533</v>
      </c>
      <c r="D38" s="1146"/>
      <c r="E38" s="1147"/>
      <c r="F38" s="36">
        <v>0</v>
      </c>
      <c r="G38" s="37">
        <v>0</v>
      </c>
      <c r="H38" s="37">
        <v>0</v>
      </c>
      <c r="I38" s="37">
        <v>0.01</v>
      </c>
      <c r="J38" s="38">
        <v>0.1</v>
      </c>
      <c r="K38" s="22"/>
      <c r="L38" s="22"/>
      <c r="M38" s="22"/>
      <c r="N38" s="22"/>
      <c r="O38" s="22"/>
      <c r="P38" s="22"/>
    </row>
    <row r="39" spans="1:16" ht="39" customHeight="1">
      <c r="A39" s="22"/>
      <c r="B39" s="35"/>
      <c r="C39" s="1145" t="s">
        <v>534</v>
      </c>
      <c r="D39" s="1146"/>
      <c r="E39" s="1147"/>
      <c r="F39" s="36">
        <v>0.11</v>
      </c>
      <c r="G39" s="37">
        <v>0.06</v>
      </c>
      <c r="H39" s="37">
        <v>0.05</v>
      </c>
      <c r="I39" s="37">
        <v>0.05</v>
      </c>
      <c r="J39" s="38">
        <v>0.02</v>
      </c>
      <c r="K39" s="22"/>
      <c r="L39" s="22"/>
      <c r="M39" s="22"/>
      <c r="N39" s="22"/>
      <c r="O39" s="22"/>
      <c r="P39" s="22"/>
    </row>
    <row r="40" spans="1:16" ht="39" customHeight="1">
      <c r="A40" s="22"/>
      <c r="B40" s="35"/>
      <c r="C40" s="1145" t="s">
        <v>535</v>
      </c>
      <c r="D40" s="1146"/>
      <c r="E40" s="1147"/>
      <c r="F40" s="36" t="s">
        <v>484</v>
      </c>
      <c r="G40" s="37">
        <v>0.05</v>
      </c>
      <c r="H40" s="37">
        <v>0.02</v>
      </c>
      <c r="I40" s="37">
        <v>0</v>
      </c>
      <c r="J40" s="38">
        <v>0.01</v>
      </c>
      <c r="K40" s="22"/>
      <c r="L40" s="22"/>
      <c r="M40" s="22"/>
      <c r="N40" s="22"/>
      <c r="O40" s="22"/>
      <c r="P40" s="22"/>
    </row>
    <row r="41" spans="1:16" ht="39" customHeight="1">
      <c r="A41" s="22"/>
      <c r="B41" s="35"/>
      <c r="C41" s="1145" t="s">
        <v>536</v>
      </c>
      <c r="D41" s="1146"/>
      <c r="E41" s="1147"/>
      <c r="F41" s="36">
        <v>0</v>
      </c>
      <c r="G41" s="37">
        <v>0.01</v>
      </c>
      <c r="H41" s="37">
        <v>0</v>
      </c>
      <c r="I41" s="37">
        <v>0</v>
      </c>
      <c r="J41" s="38">
        <v>0</v>
      </c>
      <c r="K41" s="22"/>
      <c r="L41" s="22"/>
      <c r="M41" s="22"/>
      <c r="N41" s="22"/>
      <c r="O41" s="22"/>
      <c r="P41" s="22"/>
    </row>
    <row r="42" spans="1:16" ht="39" customHeight="1">
      <c r="A42" s="22"/>
      <c r="B42" s="39"/>
      <c r="C42" s="1145" t="s">
        <v>537</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538</v>
      </c>
      <c r="D43" s="1149"/>
      <c r="E43" s="1150"/>
      <c r="F43" s="41">
        <v>1.22</v>
      </c>
      <c r="G43" s="42">
        <v>7.0000000000000007E-2</v>
      </c>
      <c r="H43" s="42">
        <v>2.12</v>
      </c>
      <c r="I43" s="42">
        <v>0.77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1762</v>
      </c>
      <c r="L45" s="60">
        <v>1989</v>
      </c>
      <c r="M45" s="60">
        <v>1773</v>
      </c>
      <c r="N45" s="60">
        <v>1596</v>
      </c>
      <c r="O45" s="61">
        <v>1482</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824</v>
      </c>
      <c r="L48" s="64">
        <v>590</v>
      </c>
      <c r="M48" s="64">
        <v>559</v>
      </c>
      <c r="N48" s="64">
        <v>531</v>
      </c>
      <c r="O48" s="65">
        <v>541</v>
      </c>
      <c r="P48" s="48"/>
      <c r="Q48" s="48"/>
      <c r="R48" s="48"/>
      <c r="S48" s="48"/>
      <c r="T48" s="48"/>
      <c r="U48" s="48"/>
    </row>
    <row r="49" spans="1:21" ht="30.75" customHeight="1">
      <c r="A49" s="48"/>
      <c r="B49" s="1163"/>
      <c r="C49" s="1164"/>
      <c r="D49" s="62"/>
      <c r="E49" s="1155" t="s">
        <v>16</v>
      </c>
      <c r="F49" s="1155"/>
      <c r="G49" s="1155"/>
      <c r="H49" s="1155"/>
      <c r="I49" s="1155"/>
      <c r="J49" s="1156"/>
      <c r="K49" s="63">
        <v>82</v>
      </c>
      <c r="L49" s="64">
        <v>66</v>
      </c>
      <c r="M49" s="64">
        <v>52</v>
      </c>
      <c r="N49" s="64">
        <v>53</v>
      </c>
      <c r="O49" s="65">
        <v>54</v>
      </c>
      <c r="P49" s="48"/>
      <c r="Q49" s="48"/>
      <c r="R49" s="48"/>
      <c r="S49" s="48"/>
      <c r="T49" s="48"/>
      <c r="U49" s="48"/>
    </row>
    <row r="50" spans="1:21" ht="30.75" customHeight="1">
      <c r="A50" s="48"/>
      <c r="B50" s="1163"/>
      <c r="C50" s="1164"/>
      <c r="D50" s="62"/>
      <c r="E50" s="1155" t="s">
        <v>17</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1541</v>
      </c>
      <c r="L52" s="64">
        <v>1589</v>
      </c>
      <c r="M52" s="64">
        <v>1587</v>
      </c>
      <c r="N52" s="64">
        <v>1547</v>
      </c>
      <c r="O52" s="65">
        <v>1597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1127</v>
      </c>
      <c r="L53" s="69">
        <v>1056</v>
      </c>
      <c r="M53" s="69">
        <v>797</v>
      </c>
      <c r="N53" s="69">
        <v>633</v>
      </c>
      <c r="O53" s="70">
        <v>480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田中 彰</cp:lastModifiedBy>
  <cp:lastPrinted>2016-04-20T01:17:15Z</cp:lastPrinted>
  <dcterms:created xsi:type="dcterms:W3CDTF">2016-02-15T01:56:38Z</dcterms:created>
  <dcterms:modified xsi:type="dcterms:W3CDTF">2016-05-06T07:42:27Z</dcterms:modified>
  <cp:category/>
</cp:coreProperties>
</file>