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各課フォルダ\024財務課\004 財政\01財政一般\01県照会\H30\32＿H29財政状況資料集作成（第１回）\回答\"/>
    </mc:Choice>
  </mc:AlternateContent>
  <bookViews>
    <workbookView xWindow="0" yWindow="0" windowWidth="14010" windowHeight="109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0" i="10" l="1"/>
  <c r="BG39" i="10"/>
  <c r="BG38" i="10"/>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BE35" i="10"/>
  <c r="AM35" i="10"/>
  <c r="U35" i="10"/>
  <c r="C35" i="10"/>
  <c r="BW34" i="10"/>
  <c r="BW35" i="10" s="1"/>
  <c r="BE34" i="10"/>
  <c r="AM34" i="10"/>
  <c r="U34" i="10"/>
  <c r="C34" i="10"/>
  <c r="BW36" i="10" l="1"/>
  <c r="BW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<sst xmlns="http://schemas.openxmlformats.org/spreadsheetml/2006/main" count="1081" uniqueCount="595">
  <si>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</si>
  <si>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</si>
  <si>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</si>
  <si>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</si>
  <si>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</si>
  <si>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</si>
  <si>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</si>
  <si>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</si>
  <si>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</si>
  <si>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</si>
  <si>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</si>
  <si>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</si>
  <si>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</si>
  <si>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</si>
  <si>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</si>
  <si>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</si>
  <si>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</si>
  <si>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</si>
  <si>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</si>
  <si>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</si>
  <si>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</si>
  <si>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</si>
  <si>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</si>
  <si>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</si>
  <si>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</si>
  <si>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</si>
  <si>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</si>
  <si>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</si>
  <si>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</si>
  <si>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</si>
  <si>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</si>
  <si>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</si>
  <si>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</si>
  <si>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</si>
  <si>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</si>
  <si>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</si>
  <si>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</si>
  <si>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</si>
  <si>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</si>
  <si>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</si>
  <si>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</si>
  <si>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</si>
  <si>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</si>
  <si>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</si>
  <si>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</si>
  <si>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</si>
  <si>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</si>
  <si>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</si>
  <si>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</si>
  <si>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</si>
  <si>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</si>
  <si>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</si>
  <si>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</si>
  <si>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</si>
  <si>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</si>
  <si>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</si>
  <si>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</si>
  <si>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</si>
  <si>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</si>
  <si>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</si>
  <si>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</si>
  <si>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</si>
  <si>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</si>
  <si>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</si>
  <si>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</si>
  <si>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</si>
  <si>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</si>
  <si>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</si>
  <si>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</si>
  <si>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</si>
  <si>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</si>
  <si>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</si>
  <si>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</si>
  <si>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</si>
  <si>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</si>
  <si>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</si>
  <si>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</si>
  <si>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</si>
  <si>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Ⅳ－０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</si>
  <si>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</si>
  <si>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</si>
  <si>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</si>
  <si>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</si>
  <si>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</si>
  <si>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</si>
  <si>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</si>
  <si>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</si>
  <si>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</si>
  <si>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</si>
  <si>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</si>
  <si>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</si>
  <si>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大山町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</si>
  <si>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</si>
  <si>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</si>
  <si>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</si>
  <si>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</si>
  <si>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</si>
  <si>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</si>
  <si>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</si>
  <si>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</si>
  <si>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</si>
  <si>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</si>
  <si>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</si>
  <si>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</si>
  <si>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</si>
  <si>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</si>
  <si>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</si>
  <si>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</si>
  <si>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</si>
  <si>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</si>
  <si>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</si>
  <si>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</si>
  <si>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</si>
  <si>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</si>
  <si>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</si>
  <si>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</si>
  <si>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</si>
  <si>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</si>
  <si>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</si>
  <si>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</si>
  <si>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</si>
  <si>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</si>
  <si>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</si>
  <si>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</si>
  <si>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</si>
  <si>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</si>
  <si>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</si>
  <si>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</si>
  <si>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</si>
  <si>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</si>
  <si>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</si>
  <si>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</si>
  <si>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</si>
  <si>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</si>
  <si>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</si>
  <si>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</si>
  <si>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</si>
  <si>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</si>
  <si>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</si>
  <si>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</si>
  <si>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</si>
  <si>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</si>
  <si>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</si>
  <si>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</si>
  <si>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</si>
  <si>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-1.5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</si>
  <si>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</si>
  <si>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</si>
  <si>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</si>
  <si>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</si>
  <si>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</si>
  <si>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</si>
  <si>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</si>
  <si>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</si>
  <si>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</si>
  <si>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</si>
  <si>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</si>
  <si>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</si>
  <si>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</si>
  <si>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</si>
  <si>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</si>
  <si>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</si>
  <si>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</si>
  <si>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</si>
  <si>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</si>
  <si>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</si>
  <si>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</si>
  <si>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</si>
  <si>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</si>
  <si>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</si>
  <si>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</si>
  <si>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</si>
  <si>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</si>
  <si>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</si>
  <si>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</si>
  <si>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</si>
  <si>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</si>
  <si>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</si>
  <si>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</si>
  <si>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</si>
  <si>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</si>
  <si>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</si>
  <si>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</si>
  <si>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</si>
  <si>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</si>
  <si>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</si>
  <si>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</si>
  <si>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</si>
  <si>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</si>
  <si>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</si>
  <si>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</si>
  <si>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</si>
  <si>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</si>
  <si>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</si>
  <si>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</si>
  <si>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</si>
  <si>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</si>
  <si>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</si>
  <si>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</si>
  <si>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</si>
  <si>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</si>
  <si>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</si>
  <si>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</si>
  <si>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</si>
  <si>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</si>
  <si>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</si>
  <si>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</si>
  <si>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鳥取県大山町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</si>
  <si>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</si>
  <si>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</si>
  <si>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</si>
  <si>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</si>
  <si>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</si>
  <si>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</si>
  <si>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</si>
  <si>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</si>
  <si>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</si>
  <si>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</si>
  <si>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</si>
  <si>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</si>
  <si>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</si>
  <si>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</si>
  <si>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</si>
  <si>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</si>
  <si>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</si>
  <si>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</si>
  <si>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</si>
  <si>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</si>
  <si>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</si>
  <si>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</si>
  <si>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</si>
  <si>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</si>
  <si>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</si>
  <si>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</si>
  <si>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</si>
  <si>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</si>
  <si>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</si>
  <si>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</si>
  <si>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</si>
  <si>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</si>
  <si>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</si>
  <si>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</si>
  <si>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</si>
  <si>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</si>
  <si>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</si>
  <si>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</si>
  <si>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</si>
  <si>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</si>
  <si>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</si>
  <si>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</si>
  <si>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</si>
  <si>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</si>
  <si>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</si>
  <si>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</si>
  <si>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</si>
  <si>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</si>
  <si>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</si>
  <si>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</si>
  <si>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</si>
  <si>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</si>
  <si>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</si>
  <si>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</si>
  <si>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</si>
  <si>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</si>
  <si>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</si>
  <si>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</si>
  <si>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</si>
  <si>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</si>
  <si>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</si>
  <si>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</si>
  <si>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</si>
  <si>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</si>
  <si>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</si>
  <si>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</si>
  <si>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</si>
  <si>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</si>
  <si>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</si>
  <si>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</si>
  <si>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</si>
  <si>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</si>
  <si>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</si>
  <si>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</si>
  <si>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</si>
  <si>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</si>
  <si>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</si>
  <si>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</si>
  <si>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</si>
  <si>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</si>
  <si>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</si>
  <si>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</si>
  <si>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</si>
  <si>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</si>
  <si>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</si>
  <si>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</si>
  <si>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</si>
  <si>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</si>
  <si>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</si>
  <si>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</si>
  <si>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</si>
  <si>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</si>
  <si>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</si>
  <si>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</si>
  <si>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</si>
  <si>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</si>
  <si>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</si>
  <si>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</si>
  <si>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</si>
  <si>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</si>
  <si>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</si>
  <si>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</si>
  <si>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</si>
  <si>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</si>
  <si>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</si>
  <si>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</si>
  <si>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</si>
  <si>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</si>
  <si>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</si>
  <si>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</si>
  <si>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</si>
  <si>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</si>
  <si>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</si>
  <si>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</si>
  <si>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</si>
  <si>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</si>
  <si>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</si>
  <si>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</si>
  <si>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</si>
  <si>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</si>
  <si>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</si>
  <si>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</si>
  <si>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</si>
  <si>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</si>
  <si>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</si>
  <si>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</si>
  <si>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</si>
  <si>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</si>
  <si>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</si>
  <si>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</si>
  <si>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</si>
  <si>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</si>
  <si>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</si>
  <si>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</si>
  <si>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</si>
  <si>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</si>
  <si>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</si>
  <si>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</si>
  <si>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</si>
  <si>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</si>
  <si>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</si>
  <si>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</si>
  <si>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</si>
  <si>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</si>
  <si>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</si>
  <si>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</si>
  <si>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</si>
  <si>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</si>
  <si>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</si>
  <si>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鳥取県大山町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</si>
  <si>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</si>
  <si>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</si>
  <si>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</si>
  <si>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</si>
  <si>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</si>
  <si>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</si>
  <si>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</si>
  <si>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</si>
  <si>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</si>
  <si>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</si>
  <si>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</si>
  <si>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</si>
  <si>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</si>
  <si>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</si>
  <si>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</si>
  <si>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</si>
  <si>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</si>
  <si>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</si>
  <si>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</si>
  <si>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</si>
  <si>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</si>
  <si>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</si>
  <si>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住宅新築資金等貸付事業特別会計</t>
    <phoneticPr fontId="5"/>
  </si>
  <si>
    <t>開拓専用水道特別会計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</si>
  <si>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</si>
  <si>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</si>
  <si>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</si>
  <si>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</si>
  <si>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</si>
  <si>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</si>
  <si>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</si>
  <si>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</si>
  <si>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</si>
  <si>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</si>
  <si>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</si>
  <si>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</si>
  <si>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</si>
  <si>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</si>
  <si>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</si>
  <si>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</si>
  <si>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t>
    <phoneticPr fontId="5"/>
  </si>
  <si>
    <t>後期高齢者医療特別会計</t>
    <phoneticPr fontId="5"/>
  </si>
  <si>
    <t>介護保険特別会計</t>
    <phoneticPr fontId="5"/>
  </si>
  <si>
    <t>水道事業会計</t>
    <phoneticPr fontId="5"/>
  </si>
  <si>
    <t>法適用企業</t>
    <phoneticPr fontId="5"/>
  </si>
  <si>
    <t>夕陽の丘神田特別会計</t>
    <phoneticPr fontId="5"/>
  </si>
  <si>
    <t>-</t>
    <phoneticPr fontId="5"/>
  </si>
  <si>
    <t>法非適用企業</t>
    <phoneticPr fontId="5"/>
  </si>
  <si>
    <t>農業集落排水事業特別会計</t>
    <phoneticPr fontId="5"/>
  </si>
  <si>
    <t>法非適用企業</t>
    <phoneticPr fontId="5"/>
  </si>
  <si>
    <t>公共下水道事業特別会計</t>
    <phoneticPr fontId="5"/>
  </si>
  <si>
    <t>風力発電事業特別会計</t>
    <phoneticPr fontId="5"/>
  </si>
  <si>
    <t>温泉事業特別会計</t>
    <phoneticPr fontId="5"/>
  </si>
  <si>
    <t>法非適用企業</t>
    <phoneticPr fontId="5"/>
  </si>
  <si>
    <t>索道事業特別会計</t>
    <phoneticPr fontId="5"/>
  </si>
  <si>
    <t>-</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</si>
  <si>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</si>
  <si>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</si>
  <si>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</si>
  <si>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</si>
  <si>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</si>
  <si>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</si>
  <si>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</si>
  <si>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</si>
  <si>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</si>
  <si>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</si>
  <si>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</si>
  <si>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</si>
  <si>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</si>
  <si>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</si>
  <si>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</si>
  <si>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</si>
  <si>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</si>
  <si>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</si>
  <si>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</si>
  <si>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</si>
  <si>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</si>
  <si>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</si>
  <si>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</si>
  <si>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</si>
  <si>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</si>
  <si>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</si>
  <si>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</si>
  <si>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</si>
  <si>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</si>
  <si>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</si>
  <si>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</si>
  <si>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</si>
  <si>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</si>
  <si>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</si>
  <si>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</si>
  <si>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</si>
  <si>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</si>
  <si>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</si>
  <si>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</si>
  <si>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</si>
  <si>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</si>
  <si>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</si>
  <si>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</si>
  <si>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</si>
  <si>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</si>
  <si>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</si>
  <si>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</si>
  <si>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</si>
  <si>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</si>
  <si>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</si>
  <si>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</si>
  <si>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</si>
  <si>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</si>
  <si>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</si>
  <si>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</si>
  <si>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</si>
  <si>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</si>
  <si>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</si>
  <si>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</si>
  <si>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</si>
  <si>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</si>
  <si>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</si>
  <si>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</si>
  <si>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</si>
  <si>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</si>
  <si>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</si>
  <si>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</si>
  <si>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</si>
  <si>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宅地造成事業特別会計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</si>
  <si>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</si>
  <si>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</si>
  <si>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</si>
  <si>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</si>
  <si>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</si>
  <si>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</si>
  <si>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</si>
  <si>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</si>
  <si>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</si>
  <si>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</si>
  <si>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</si>
  <si>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</si>
  <si>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</si>
  <si>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</si>
  <si>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</si>
  <si>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</si>
  <si>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</si>
  <si>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</si>
  <si>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</si>
  <si>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</si>
  <si>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</si>
  <si>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</si>
  <si>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</si>
  <si>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</si>
  <si>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</si>
  <si>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</si>
  <si>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</si>
  <si>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</si>
  <si>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</si>
  <si>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</si>
  <si>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</si>
  <si>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</si>
  <si>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</si>
  <si>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</si>
  <si>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</si>
  <si>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</si>
  <si>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</si>
  <si>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</si>
  <si>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</si>
  <si>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</si>
  <si>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</si>
  <si>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</si>
  <si>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</si>
  <si>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</si>
  <si>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</si>
  <si>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</si>
  <si>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</si>
  <si>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</si>
  <si>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</si>
  <si>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</si>
  <si>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</si>
  <si>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</si>
  <si>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</si>
  <si>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</si>
  <si>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</si>
  <si>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</si>
  <si>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</si>
  <si>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</si>
  <si>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</si>
  <si>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</si>
  <si>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</si>
  <si>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</si>
  <si>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</si>
  <si>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</si>
  <si>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</si>
  <si>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</si>
  <si>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</si>
  <si>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</si>
  <si>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</si>
  <si>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</si>
  <si>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</si>
  <si>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</si>
  <si>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</si>
  <si>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</si>
  <si>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</si>
  <si>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</si>
  <si>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</si>
  <si>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</si>
  <si>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</si>
  <si>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</si>
  <si>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</si>
  <si>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</si>
  <si>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</si>
  <si>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</si>
  <si>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</si>
  <si>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1.21</t>
  </si>
  <si>
    <t>一般会計</t>
  </si>
  <si>
    <t>水道事業会計</t>
  </si>
  <si>
    <t>国民健康保険特別会計</t>
  </si>
  <si>
    <t>介護保険特別会計</t>
  </si>
  <si>
    <t>▲ 0.04</t>
  </si>
  <si>
    <t>宅地造成事業特別会計</t>
  </si>
  <si>
    <t>風力発電事業特別会計</t>
  </si>
  <si>
    <t>開拓専用水道特別会計</t>
  </si>
  <si>
    <t>後期高齢者医療特別会計</t>
  </si>
  <si>
    <t>その他会計（赤字）</t>
  </si>
  <si>
    <t>その他会計（黒字）</t>
  </si>
  <si>
    <t>-</t>
    <phoneticPr fontId="2"/>
  </si>
  <si>
    <t>-</t>
    <phoneticPr fontId="2"/>
  </si>
  <si>
    <t>-</t>
    <phoneticPr fontId="2"/>
  </si>
  <si>
    <t>鳥取県町村総合事務組合　</t>
    <rPh sb="0" eb="3">
      <t>トットリケン</t>
    </rPh>
    <rPh sb="3" eb="5">
      <t>チョウソン</t>
    </rPh>
    <rPh sb="5" eb="7">
      <t>ソウゴウ</t>
    </rPh>
    <rPh sb="7" eb="9">
      <t>ジム</t>
    </rPh>
    <rPh sb="9" eb="11">
      <t>クミアイ</t>
    </rPh>
    <phoneticPr fontId="2"/>
  </si>
  <si>
    <t>鳥取県後期高齢者医療広域連合　一般会計</t>
    <rPh sb="0" eb="3">
      <t>トットリケン</t>
    </rPh>
    <rPh sb="3" eb="5">
      <t>コウキ</t>
    </rPh>
    <rPh sb="5" eb="8">
      <t>コウレイシャ</t>
    </rPh>
    <rPh sb="8" eb="10">
      <t>イリョウ</t>
    </rPh>
    <rPh sb="10" eb="12">
      <t>コウイキ</t>
    </rPh>
    <rPh sb="12" eb="14">
      <t>レンゴウ</t>
    </rPh>
    <rPh sb="15" eb="17">
      <t>イッパン</t>
    </rPh>
    <rPh sb="17" eb="19">
      <t>カイケイ</t>
    </rPh>
    <phoneticPr fontId="2"/>
  </si>
  <si>
    <t>鳥取県後期高齢者医療広域連合　後期高齢者医療特別会計</t>
    <rPh sb="0" eb="3">
      <t>トットリケン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</si>
  <si>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大山恵みの里公社</t>
    <rPh sb="0" eb="2">
      <t>ダイセン</t>
    </rPh>
    <rPh sb="2" eb="3">
      <t>メグ</t>
    </rPh>
    <rPh sb="5" eb="6">
      <t>サト</t>
    </rPh>
    <rPh sb="6" eb="8">
      <t>コウシャ</t>
    </rPh>
    <phoneticPr fontId="2"/>
  </si>
  <si>
    <t>大山観光局</t>
    <rPh sb="0" eb="2">
      <t>ダイセン</t>
    </rPh>
    <rPh sb="2" eb="5">
      <t>カンコウキョク</t>
    </rPh>
    <phoneticPr fontId="2"/>
  </si>
  <si>
    <t>合併振興基金</t>
    <rPh sb="0" eb="2">
      <t>ガッペイ</t>
    </rPh>
    <rPh sb="2" eb="4">
      <t>シンコウ</t>
    </rPh>
    <rPh sb="4" eb="6">
      <t>キキン</t>
    </rPh>
    <phoneticPr fontId="11"/>
  </si>
  <si>
    <t>公共施設整備基金</t>
    <rPh sb="0" eb="2">
      <t>コウキョウ</t>
    </rPh>
    <rPh sb="2" eb="4">
      <t>シセツ</t>
    </rPh>
    <rPh sb="4" eb="6">
      <t>セイビ</t>
    </rPh>
    <rPh sb="6" eb="8">
      <t>キキン</t>
    </rPh>
    <phoneticPr fontId="11"/>
  </si>
  <si>
    <t>集落排水事業推進基金</t>
    <rPh sb="0" eb="2">
      <t>シュウラク</t>
    </rPh>
    <rPh sb="2" eb="4">
      <t>ハイスイ</t>
    </rPh>
    <rPh sb="4" eb="6">
      <t>ジギョウ</t>
    </rPh>
    <rPh sb="6" eb="8">
      <t>スイシン</t>
    </rPh>
    <rPh sb="8" eb="10">
      <t>キキン</t>
    </rPh>
    <phoneticPr fontId="11"/>
  </si>
  <si>
    <t>公共下水道事業推進基金</t>
    <rPh sb="0" eb="2">
      <t>コウキョウ</t>
    </rPh>
    <rPh sb="2" eb="5">
      <t>ゲスイドウ</t>
    </rPh>
    <rPh sb="5" eb="7">
      <t>ジギョウ</t>
    </rPh>
    <rPh sb="7" eb="9">
      <t>スイシン</t>
    </rPh>
    <rPh sb="9" eb="11">
      <t>キキン</t>
    </rPh>
    <phoneticPr fontId="11"/>
  </si>
  <si>
    <t>鳥取県西部広域行政管理組合</t>
    <rPh sb="0" eb="3">
      <t>トットリケン</t>
    </rPh>
    <rPh sb="3" eb="5">
      <t>セイブ</t>
    </rPh>
    <rPh sb="5" eb="7">
      <t>コウイキ</t>
    </rPh>
    <rPh sb="7" eb="9">
      <t>ギョウセイ</t>
    </rPh>
    <rPh sb="9" eb="11">
      <t>カンリ</t>
    </rPh>
    <rPh sb="11" eb="13">
      <t>クミアイ</t>
    </rPh>
    <phoneticPr fontId="2"/>
  </si>
  <si>
    <t>-</t>
    <phoneticPr fontId="2"/>
  </si>
  <si>
    <t>ふるさと応援基金</t>
    <rPh sb="4" eb="6">
      <t>オウエン</t>
    </rPh>
    <rPh sb="6" eb="8">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</si>
</sst>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118124</c:v>
                </c:pt>
                <c:pt idx="1">
                  <c:v>101693</c:v>
                </c:pt>
                <c:pt idx="2">
                  <c:v>96635</c:v>
                </c:pt>
                <c:pt idx="3">
                  <c:v>97062</c:v>
                </c:pt>
                <c:pt idx="4">
                  <c:v>106005</c:v>
                </c:pt>
              </c:numCache>
            </c:numRef>
          </c:val>
          <c:smooth val="0"/>
          <c:extLst>
            <c:ext xmlns:c16="http://schemas.microsoft.com/office/drawing/2014/chart" uri="{C3380CC4-5D6E-409C-BE32-E72D297353CC}">
              <c16:uniqueId val="{00000000-D4C0-4BB6-9FCB-FB4127C983B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86862</c:v>
                </c:pt>
                <c:pt idx="1">
                  <c:v>64442</c:v>
                </c:pt>
                <c:pt idx="2">
                  <c:v>65660</c:v>
                </c:pt>
                <c:pt idx="3">
                  <c:v>85921</c:v>
                </c:pt>
                <c:pt idx="4">
                  <c:v>107184</c:v>
                </c:pt>
              </c:numCache>
            </c:numRef>
          </c:val>
          <c:smooth val="0"/>
          <c:extLst>
            <c:ext xmlns:c16="http://schemas.microsoft.com/office/drawing/2014/chart" uri="{C3380CC4-5D6E-409C-BE32-E72D297353CC}">
              <c16:uniqueId val="{00000001-D4C0-4BB6-9FCB-FB4127C983B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4.93</c:v>
                </c:pt>
                <c:pt idx="1">
                  <c:v>5.68</c:v>
                </c:pt>
                <c:pt idx="2">
                  <c:v>8.26</c:v>
                </c:pt>
                <c:pt idx="3">
                  <c:v>7.12</c:v>
                </c:pt>
                <c:pt idx="4">
                  <c:v>7.94</c:v>
                </c:pt>
              </c:numCache>
            </c:numRef>
          </c:val>
          <c:extLst>
            <c:ext xmlns:c16="http://schemas.microsoft.com/office/drawing/2014/chart" uri="{C3380CC4-5D6E-409C-BE32-E72D297353CC}">
              <c16:uniqueId val="{00000000-17C1-4228-B5D5-FFA82302825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23.39</c:v>
                </c:pt>
                <c:pt idx="1">
                  <c:v>24.65</c:v>
                </c:pt>
                <c:pt idx="2">
                  <c:v>24.68</c:v>
                </c:pt>
                <c:pt idx="3">
                  <c:v>25.52</c:v>
                </c:pt>
                <c:pt idx="4">
                  <c:v>26.57</c:v>
                </c:pt>
              </c:numCache>
            </c:numRef>
          </c:val>
          <c:extLst>
            <c:ext xmlns:c16="http://schemas.microsoft.com/office/drawing/2014/chart" uri="{C3380CC4-5D6E-409C-BE32-E72D297353CC}">
              <c16:uniqueId val="{00000001-17C1-4228-B5D5-FFA82302825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0.98</c:v>
                </c:pt>
                <c:pt idx="1">
                  <c:v>2.0699999999999998</c:v>
                </c:pt>
                <c:pt idx="2">
                  <c:v>2.65</c:v>
                </c:pt>
                <c:pt idx="3">
                  <c:v>-1.21</c:v>
                </c:pt>
                <c:pt idx="4">
                  <c:v>0.68</c:v>
                </c:pt>
              </c:numCache>
            </c:numRef>
          </c:val>
          <c:smooth val="0"/>
          <c:extLst>
            <c:ext xmlns:c16="http://schemas.microsoft.com/office/drawing/2014/chart" uri="{C3380CC4-5D6E-409C-BE32-E72D297353CC}">
              <c16:uniqueId val="{00000002-17C1-4228-B5D5-FFA82302825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0-16C8-4B93-8441-A04601E80C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6C8-4B93-8441-A04601E80CC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6C8-4B93-8441-A04601E80CCF}"/>
            </c:ext>
          </c:extLst>
        </c:ser>
        <c:ser>
          <c:idx val="3"/>
          <c:order val="3"/>
          <c:tx>
            <c:strRef>
              <c:f>データシート!$A$30</c:f>
              <c:strCache>
                <c:ptCount val="1"/>
                <c:pt idx="0">
                  <c:v>開拓専用水道特別会計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0.02</c:v>
                </c:pt>
                <c:pt idx="4">
                  <c:v>#N/A</c:v>
                </c:pt>
                <c:pt idx="5">
                  <c:v>0.01</c:v>
                </c:pt>
                <c:pt idx="6">
                  <c:v>#N/A</c:v>
                </c:pt>
                <c:pt idx="7">
                  <c:v>0.04</c:v>
                </c:pt>
                <c:pt idx="8">
                  <c:v>#N/A</c:v>
                </c:pt>
                <c:pt idx="9">
                  <c:v>0.03</c:v>
                </c:pt>
              </c:numCache>
            </c:numRef>
          </c:val>
          <c:extLst>
            <c:ext xmlns:c16="http://schemas.microsoft.com/office/drawing/2014/chart" uri="{C3380CC4-5D6E-409C-BE32-E72D297353CC}">
              <c16:uniqueId val="{00000003-16C8-4B93-8441-A04601E80CCF}"/>
            </c:ext>
          </c:extLst>
        </c:ser>
        <c:ser>
          <c:idx val="4"/>
          <c:order val="4"/>
          <c:tx>
            <c:strRef>
              <c:f>データシート!$A$31</c:f>
              <c:strCache>
                <c:ptCount val="1"/>
                <c:pt idx="0">
                  <c:v>風力発電事業特別会計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0.1</c:v>
                </c:pt>
                <c:pt idx="4">
                  <c:v>#N/A</c:v>
                </c:pt>
                <c:pt idx="5">
                  <c:v>0.05</c:v>
                </c:pt>
                <c:pt idx="6">
                  <c:v>#N/A</c:v>
                </c:pt>
                <c:pt idx="7">
                  <c:v>0.02</c:v>
                </c:pt>
                <c:pt idx="8">
                  <c:v>#N/A</c:v>
                </c:pt>
                <c:pt idx="9">
                  <c:v>0.08</c:v>
                </c:pt>
              </c:numCache>
            </c:numRef>
          </c:val>
          <c:extLst>
            <c:ext xmlns:c16="http://schemas.microsoft.com/office/drawing/2014/chart" uri="{C3380CC4-5D6E-409C-BE32-E72D297353CC}">
              <c16:uniqueId val="{00000004-16C8-4B93-8441-A04601E80CCF}"/>
            </c:ext>
          </c:extLst>
        </c:ser>
        <c:ser>
          <c:idx val="5"/>
          <c:order val="5"/>
          <c:tx>
            <c:strRef>
              <c:f>データシート!$A$32</c:f>
              <c:strCache>
                <c:ptCount val="1"/>
                <c:pt idx="0">
                  <c:v>宅地造成事業特別会計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0.76</c:v>
                </c:pt>
                <c:pt idx="2">
                  <c:v>#N/A</c:v>
                </c:pt>
                <c:pt idx="3">
                  <c:v>0</c:v>
                </c:pt>
                <c:pt idx="4">
                  <c:v>#N/A</c:v>
                </c:pt>
                <c:pt idx="5">
                  <c:v>1.07</c:v>
                </c:pt>
                <c:pt idx="6">
                  <c:v>#N/A</c:v>
                </c:pt>
                <c:pt idx="7">
                  <c:v>1.25</c:v>
                </c:pt>
                <c:pt idx="8">
                  <c:v>#N/A</c:v>
                </c:pt>
                <c:pt idx="9">
                  <c:v>1.1399999999999999</c:v>
                </c:pt>
              </c:numCache>
            </c:numRef>
          </c:val>
          <c:extLst>
            <c:ext xmlns:c16="http://schemas.microsoft.com/office/drawing/2014/chart" uri="{C3380CC4-5D6E-409C-BE32-E72D297353CC}">
              <c16:uniqueId val="{00000005-16C8-4B93-8441-A04601E80CC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0.04</c:v>
                </c:pt>
                <c:pt idx="1">
                  <c:v>#N/A</c:v>
                </c:pt>
                <c:pt idx="2">
                  <c:v>#N/A</c:v>
                </c:pt>
                <c:pt idx="3">
                  <c:v>0.47</c:v>
                </c:pt>
                <c:pt idx="4">
                  <c:v>#N/A</c:v>
                </c:pt>
                <c:pt idx="5">
                  <c:v>0.88</c:v>
                </c:pt>
                <c:pt idx="6">
                  <c:v>#N/A</c:v>
                </c:pt>
                <c:pt idx="7">
                  <c:v>1.42</c:v>
                </c:pt>
                <c:pt idx="8">
                  <c:v>#N/A</c:v>
                </c:pt>
                <c:pt idx="9">
                  <c:v>1.81</c:v>
                </c:pt>
              </c:numCache>
            </c:numRef>
          </c:val>
          <c:extLst>
            <c:ext xmlns:c16="http://schemas.microsoft.com/office/drawing/2014/chart" uri="{C3380CC4-5D6E-409C-BE32-E72D297353CC}">
              <c16:uniqueId val="{00000006-16C8-4B93-8441-A04601E80CC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0.43</c:v>
                </c:pt>
                <c:pt idx="2">
                  <c:v>#N/A</c:v>
                </c:pt>
                <c:pt idx="3">
                  <c:v>0.84</c:v>
                </c:pt>
                <c:pt idx="4">
                  <c:v>#N/A</c:v>
                </c:pt>
                <c:pt idx="5">
                  <c:v>0.36</c:v>
                </c:pt>
                <c:pt idx="6">
                  <c:v>#N/A</c:v>
                </c:pt>
                <c:pt idx="7">
                  <c:v>0.94</c:v>
                </c:pt>
                <c:pt idx="8">
                  <c:v>#N/A</c:v>
                </c:pt>
                <c:pt idx="9">
                  <c:v>2.11</c:v>
                </c:pt>
              </c:numCache>
            </c:numRef>
          </c:val>
          <c:extLst>
            <c:ext xmlns:c16="http://schemas.microsoft.com/office/drawing/2014/chart" uri="{C3380CC4-5D6E-409C-BE32-E72D297353CC}">
              <c16:uniqueId val="{00000007-16C8-4B93-8441-A04601E80CC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2.2200000000000002</c:v>
                </c:pt>
                <c:pt idx="2">
                  <c:v>#N/A</c:v>
                </c:pt>
                <c:pt idx="3">
                  <c:v>2.14</c:v>
                </c:pt>
                <c:pt idx="4">
                  <c:v>#N/A</c:v>
                </c:pt>
                <c:pt idx="5">
                  <c:v>2.34</c:v>
                </c:pt>
                <c:pt idx="6">
                  <c:v>#N/A</c:v>
                </c:pt>
                <c:pt idx="7">
                  <c:v>2.41</c:v>
                </c:pt>
                <c:pt idx="8">
                  <c:v>#N/A</c:v>
                </c:pt>
                <c:pt idx="9">
                  <c:v>2.96</c:v>
                </c:pt>
              </c:numCache>
            </c:numRef>
          </c:val>
          <c:extLst>
            <c:ext xmlns:c16="http://schemas.microsoft.com/office/drawing/2014/chart" uri="{C3380CC4-5D6E-409C-BE32-E72D297353CC}">
              <c16:uniqueId val="{00000008-16C8-4B93-8441-A04601E80CC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4.87</c:v>
                </c:pt>
                <c:pt idx="2">
                  <c:v>#N/A</c:v>
                </c:pt>
                <c:pt idx="3">
                  <c:v>5.65</c:v>
                </c:pt>
                <c:pt idx="4">
                  <c:v>#N/A</c:v>
                </c:pt>
                <c:pt idx="5">
                  <c:v>8.24</c:v>
                </c:pt>
                <c:pt idx="6">
                  <c:v>#N/A</c:v>
                </c:pt>
                <c:pt idx="7">
                  <c:v>7.07</c:v>
                </c:pt>
                <c:pt idx="8">
                  <c:v>#N/A</c:v>
                </c:pt>
                <c:pt idx="9">
                  <c:v>7.9</c:v>
                </c:pt>
              </c:numCache>
            </c:numRef>
          </c:val>
          <c:extLst>
            <c:ext xmlns:c16="http://schemas.microsoft.com/office/drawing/2014/chart" uri="{C3380CC4-5D6E-409C-BE32-E72D297353CC}">
              <c16:uniqueId val="{00000009-16C8-4B93-8441-A04601E80CC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1547</c:v>
                </c:pt>
                <c:pt idx="5">
                  <c:v>1597</c:v>
                </c:pt>
                <c:pt idx="8">
                  <c:v>1642</c:v>
                </c:pt>
                <c:pt idx="11">
                  <c:v>1657</c:v>
                </c:pt>
                <c:pt idx="14">
                  <c:v>1472</c:v>
                </c:pt>
              </c:numCache>
            </c:numRef>
          </c:val>
          <c:extLst>
            <c:ext xmlns:c16="http://schemas.microsoft.com/office/drawing/2014/chart" uri="{C3380CC4-5D6E-409C-BE32-E72D297353CC}">
              <c16:uniqueId val="{00000000-438B-4048-953B-9B7A58A961D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38B-4048-953B-9B7A58A961D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38B-4048-953B-9B7A58A961D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53</c:v>
                </c:pt>
                <c:pt idx="3">
                  <c:v>54</c:v>
                </c:pt>
                <c:pt idx="6">
                  <c:v>47</c:v>
                </c:pt>
                <c:pt idx="9">
                  <c:v>48</c:v>
                </c:pt>
                <c:pt idx="12">
                  <c:v>62</c:v>
                </c:pt>
              </c:numCache>
            </c:numRef>
          </c:val>
          <c:extLst>
            <c:ext xmlns:c16="http://schemas.microsoft.com/office/drawing/2014/chart" uri="{C3380CC4-5D6E-409C-BE32-E72D297353CC}">
              <c16:uniqueId val="{00000003-438B-4048-953B-9B7A58A961D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531</c:v>
                </c:pt>
                <c:pt idx="3">
                  <c:v>541</c:v>
                </c:pt>
                <c:pt idx="6">
                  <c:v>508</c:v>
                </c:pt>
                <c:pt idx="9">
                  <c:v>595</c:v>
                </c:pt>
                <c:pt idx="12">
                  <c:v>577</c:v>
                </c:pt>
              </c:numCache>
            </c:numRef>
          </c:val>
          <c:extLst>
            <c:ext xmlns:c16="http://schemas.microsoft.com/office/drawing/2014/chart" uri="{C3380CC4-5D6E-409C-BE32-E72D297353CC}">
              <c16:uniqueId val="{00000004-438B-4048-953B-9B7A58A961D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38B-4048-953B-9B7A58A961D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38B-4048-953B-9B7A58A961D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1596</c:v>
                </c:pt>
                <c:pt idx="3">
                  <c:v>1482</c:v>
                </c:pt>
                <c:pt idx="6">
                  <c:v>1567</c:v>
                </c:pt>
                <c:pt idx="9">
                  <c:v>1567</c:v>
                </c:pt>
                <c:pt idx="12">
                  <c:v>1436</c:v>
                </c:pt>
              </c:numCache>
            </c:numRef>
          </c:val>
          <c:extLst>
            <c:ext xmlns:c16="http://schemas.microsoft.com/office/drawing/2014/chart" uri="{C3380CC4-5D6E-409C-BE32-E72D297353CC}">
              <c16:uniqueId val="{00000007-438B-4048-953B-9B7A58A961D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633</c:v>
                </c:pt>
                <c:pt idx="2">
                  <c:v>#N/A</c:v>
                </c:pt>
                <c:pt idx="3">
                  <c:v>#N/A</c:v>
                </c:pt>
                <c:pt idx="4">
                  <c:v>480</c:v>
                </c:pt>
                <c:pt idx="5">
                  <c:v>#N/A</c:v>
                </c:pt>
                <c:pt idx="6">
                  <c:v>#N/A</c:v>
                </c:pt>
                <c:pt idx="7">
                  <c:v>480</c:v>
                </c:pt>
                <c:pt idx="8">
                  <c:v>#N/A</c:v>
                </c:pt>
                <c:pt idx="9">
                  <c:v>#N/A</c:v>
                </c:pt>
                <c:pt idx="10">
                  <c:v>553</c:v>
                </c:pt>
                <c:pt idx="11">
                  <c:v>#N/A</c:v>
                </c:pt>
                <c:pt idx="12">
                  <c:v>#N/A</c:v>
                </c:pt>
                <c:pt idx="13">
                  <c:v>603</c:v>
                </c:pt>
                <c:pt idx="14">
                  <c:v>#N/A</c:v>
                </c:pt>
              </c:numCache>
            </c:numRef>
          </c:val>
          <c:smooth val="0"/>
          <c:extLst>
            <c:ext xmlns:c16="http://schemas.microsoft.com/office/drawing/2014/chart" uri="{C3380CC4-5D6E-409C-BE32-E72D297353CC}">
              <c16:uniqueId val="{00000008-438B-4048-953B-9B7A58A961D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14259</c:v>
                </c:pt>
                <c:pt idx="5">
                  <c:v>13794</c:v>
                </c:pt>
                <c:pt idx="8">
                  <c:v>13355</c:v>
                </c:pt>
                <c:pt idx="11">
                  <c:v>12930</c:v>
                </c:pt>
                <c:pt idx="14">
                  <c:v>12202</c:v>
                </c:pt>
              </c:numCache>
            </c:numRef>
          </c:val>
          <c:extLst>
            <c:ext xmlns:c16="http://schemas.microsoft.com/office/drawing/2014/chart" uri="{C3380CC4-5D6E-409C-BE32-E72D297353CC}">
              <c16:uniqueId val="{00000000-1B7D-4484-A19F-C40A8279D3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333</c:v>
                </c:pt>
                <c:pt idx="5">
                  <c:v>277</c:v>
                </c:pt>
                <c:pt idx="8">
                  <c:v>245</c:v>
                </c:pt>
                <c:pt idx="11">
                  <c:v>223</c:v>
                </c:pt>
                <c:pt idx="14">
                  <c:v>188</c:v>
                </c:pt>
              </c:numCache>
            </c:numRef>
          </c:val>
          <c:extLst>
            <c:ext xmlns:c16="http://schemas.microsoft.com/office/drawing/2014/chart" uri="{C3380CC4-5D6E-409C-BE32-E72D297353CC}">
              <c16:uniqueId val="{00000001-1B7D-4484-A19F-C40A8279D3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4034</c:v>
                </c:pt>
                <c:pt idx="5">
                  <c:v>4289</c:v>
                </c:pt>
                <c:pt idx="8">
                  <c:v>4485</c:v>
                </c:pt>
                <c:pt idx="11">
                  <c:v>4560</c:v>
                </c:pt>
                <c:pt idx="14">
                  <c:v>4731</c:v>
                </c:pt>
              </c:numCache>
            </c:numRef>
          </c:val>
          <c:extLst>
            <c:ext xmlns:c16="http://schemas.microsoft.com/office/drawing/2014/chart" uri="{C3380CC4-5D6E-409C-BE32-E72D297353CC}">
              <c16:uniqueId val="{00000002-1B7D-4484-A19F-C40A8279D3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B7D-4484-A19F-C40A8279D3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B7D-4484-A19F-C40A8279D3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7D-4484-A19F-C40A8279D3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1338</c:v>
                </c:pt>
                <c:pt idx="3">
                  <c:v>1285</c:v>
                </c:pt>
                <c:pt idx="6">
                  <c:v>1177</c:v>
                </c:pt>
                <c:pt idx="9">
                  <c:v>787</c:v>
                </c:pt>
                <c:pt idx="12">
                  <c:v>939</c:v>
                </c:pt>
              </c:numCache>
            </c:numRef>
          </c:val>
          <c:extLst>
            <c:ext xmlns:c16="http://schemas.microsoft.com/office/drawing/2014/chart" uri="{C3380CC4-5D6E-409C-BE32-E72D297353CC}">
              <c16:uniqueId val="{00000006-1B7D-4484-A19F-C40A8279D3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314</c:v>
                </c:pt>
                <c:pt idx="3">
                  <c:v>360</c:v>
                </c:pt>
                <c:pt idx="6">
                  <c:v>336</c:v>
                </c:pt>
                <c:pt idx="9">
                  <c:v>288</c:v>
                </c:pt>
                <c:pt idx="12">
                  <c:v>252</c:v>
                </c:pt>
              </c:numCache>
            </c:numRef>
          </c:val>
          <c:extLst>
            <c:ext xmlns:c16="http://schemas.microsoft.com/office/drawing/2014/chart" uri="{C3380CC4-5D6E-409C-BE32-E72D297353CC}">
              <c16:uniqueId val="{00000007-1B7D-4484-A19F-C40A8279D3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6464</c:v>
                </c:pt>
                <c:pt idx="3">
                  <c:v>5817</c:v>
                </c:pt>
                <c:pt idx="6">
                  <c:v>5452</c:v>
                </c:pt>
                <c:pt idx="9">
                  <c:v>5500</c:v>
                </c:pt>
                <c:pt idx="12">
                  <c:v>5556</c:v>
                </c:pt>
              </c:numCache>
            </c:numRef>
          </c:val>
          <c:extLst>
            <c:ext xmlns:c16="http://schemas.microsoft.com/office/drawing/2014/chart" uri="{C3380CC4-5D6E-409C-BE32-E72D297353CC}">
              <c16:uniqueId val="{00000008-1B7D-4484-A19F-C40A8279D3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c:v>
                </c:pt>
                <c:pt idx="3">
                  <c:v>9</c:v>
                </c:pt>
                <c:pt idx="6">
                  <c:v>8</c:v>
                </c:pt>
                <c:pt idx="9">
                  <c:v>7</c:v>
                </c:pt>
                <c:pt idx="12">
                  <c:v>5</c:v>
                </c:pt>
              </c:numCache>
            </c:numRef>
          </c:val>
          <c:extLst>
            <c:ext xmlns:c16="http://schemas.microsoft.com/office/drawing/2014/chart" uri="{C3380CC4-5D6E-409C-BE32-E72D297353CC}">
              <c16:uniqueId val="{00000009-1B7D-4484-A19F-C40A8279D3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11997</c:v>
                </c:pt>
                <c:pt idx="3">
                  <c:v>11495</c:v>
                </c:pt>
                <c:pt idx="6">
                  <c:v>11072</c:v>
                </c:pt>
                <c:pt idx="9">
                  <c:v>10983</c:v>
                </c:pt>
                <c:pt idx="12">
                  <c:v>10906</c:v>
                </c:pt>
              </c:numCache>
            </c:numRef>
          </c:val>
          <c:extLst>
            <c:ext xmlns:c16="http://schemas.microsoft.com/office/drawing/2014/chart" uri="{C3380CC4-5D6E-409C-BE32-E72D297353CC}">
              <c16:uniqueId val="{0000000A-1B7D-4484-A19F-C40A8279D3D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1498</c:v>
                </c:pt>
                <c:pt idx="2">
                  <c:v>#N/A</c:v>
                </c:pt>
                <c:pt idx="3">
                  <c:v>#N/A</c:v>
                </c:pt>
                <c:pt idx="4">
                  <c:v>606</c:v>
                </c:pt>
                <c:pt idx="5">
                  <c:v>#N/A</c:v>
                </c:pt>
                <c:pt idx="6">
                  <c:v>#N/A</c:v>
                </c:pt>
                <c:pt idx="7">
                  <c:v>0</c:v>
                </c:pt>
                <c:pt idx="8">
                  <c:v>#N/A</c:v>
                </c:pt>
                <c:pt idx="9">
                  <c:v>#N/A</c:v>
                </c:pt>
                <c:pt idx="10">
                  <c:v>0</c:v>
                </c:pt>
                <c:pt idx="11">
                  <c:v>#N/A</c:v>
                </c:pt>
                <c:pt idx="12">
                  <c:v>#N/A</c:v>
                </c:pt>
                <c:pt idx="13">
                  <c:v>536</c:v>
                </c:pt>
                <c:pt idx="14">
                  <c:v>#N/A</c:v>
                </c:pt>
              </c:numCache>
            </c:numRef>
          </c:val>
          <c:smooth val="0"/>
          <c:extLst>
            <c:ext xmlns:c16="http://schemas.microsoft.com/office/drawing/2014/chart" uri="{C3380CC4-5D6E-409C-BE32-E72D297353CC}">
              <c16:uniqueId val="{0000000B-1B7D-4484-A19F-C40A8279D3D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1817</c:v>
                </c:pt>
                <c:pt idx="1">
                  <c:v>1828</c:v>
                </c:pt>
                <c:pt idx="2">
                  <c:v>1837</c:v>
                </c:pt>
              </c:numCache>
            </c:numRef>
          </c:val>
          <c:extLst>
            <c:ext xmlns:c16="http://schemas.microsoft.com/office/drawing/2014/chart" uri="{C3380CC4-5D6E-409C-BE32-E72D297353CC}">
              <c16:uniqueId val="{00000000-CCC3-46A7-B40E-314A6972E4D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676</c:v>
                </c:pt>
                <c:pt idx="1">
                  <c:v>678</c:v>
                </c:pt>
                <c:pt idx="2">
                  <c:v>681</c:v>
                </c:pt>
              </c:numCache>
            </c:numRef>
          </c:val>
          <c:extLst>
            <c:ext xmlns:c16="http://schemas.microsoft.com/office/drawing/2014/chart" uri="{C3380CC4-5D6E-409C-BE32-E72D297353CC}">
              <c16:uniqueId val="{00000001-CCC3-46A7-B40E-314A6972E4D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2953</c:v>
                </c:pt>
                <c:pt idx="1">
                  <c:v>3165</c:v>
                </c:pt>
                <c:pt idx="2">
                  <c:v>3394</c:v>
                </c:pt>
              </c:numCache>
            </c:numRef>
          </c:val>
          <c:extLst>
            <c:ext xmlns:c16="http://schemas.microsoft.com/office/drawing/2014/chart" uri="{C3380CC4-5D6E-409C-BE32-E72D297353CC}">
              <c16:uniqueId val="{00000002-CCC3-46A7-B40E-314A6972E4D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鳥取県大山町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情報通信事業など過去に発行した地方債の償還完了などにより普通会計の元利償還金が約１億</a:t>
          </a:r>
          <a:r>
            <a:rPr kumimoji="1" lang="en-US" altLang="ja-JP" sz="1400">
              <a:latin typeface="ＭＳ ゴシック" pitchFamily="49" charset="-128"/>
              <a:ea typeface="ＭＳ ゴシック" pitchFamily="49" charset="-128"/>
            </a:rPr>
            <a:t>3,100</a:t>
          </a:r>
          <a:r>
            <a:rPr kumimoji="1" lang="ja-JP" altLang="en-US" sz="1400">
              <a:latin typeface="ＭＳ ゴシック" pitchFamily="49" charset="-128"/>
              <a:ea typeface="ＭＳ ゴシック" pitchFamily="49" charset="-128"/>
            </a:rPr>
            <a:t>万円の減、また公共下水道事業、農業集落排水事業などの元利償還が進んでおり、繰入金が減ってきていることから公営企業の元利償還金に対する繰入金が約</a:t>
          </a:r>
          <a:r>
            <a:rPr kumimoji="1" lang="en-US" altLang="ja-JP" sz="1400">
              <a:latin typeface="ＭＳ ゴシック" pitchFamily="49" charset="-128"/>
              <a:ea typeface="ＭＳ ゴシック" pitchFamily="49" charset="-128"/>
            </a:rPr>
            <a:t>1,800</a:t>
          </a:r>
          <a:r>
            <a:rPr kumimoji="1" lang="ja-JP" altLang="en-US" sz="1400">
              <a:latin typeface="ＭＳ ゴシック" pitchFamily="49" charset="-128"/>
              <a:ea typeface="ＭＳ ゴシック" pitchFamily="49" charset="-128"/>
            </a:rPr>
            <a:t>万円の減となったが、基金廃止による合併支援事業基金繰入金の減、過去に発行した地方債の償還完了により算入公債費等が約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8,500</a:t>
          </a:r>
          <a:r>
            <a:rPr kumimoji="1" lang="ja-JP" altLang="en-US" sz="1400">
              <a:latin typeface="ＭＳ ゴシック" pitchFamily="49" charset="-128"/>
              <a:ea typeface="ＭＳ ゴシック" pitchFamily="49" charset="-128"/>
            </a:rPr>
            <a:t>万円減となった。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これらの要因により、実質公債費比率の分子は前年度比約</a:t>
          </a:r>
          <a:r>
            <a:rPr kumimoji="1" lang="en-US" altLang="ja-JP" sz="1400">
              <a:latin typeface="ＭＳ ゴシック" pitchFamily="49" charset="-128"/>
              <a:ea typeface="ＭＳ ゴシック" pitchFamily="49" charset="-128"/>
            </a:rPr>
            <a:t>5,000</a:t>
          </a:r>
          <a:r>
            <a:rPr kumimoji="1" lang="ja-JP" altLang="en-US" sz="1400">
              <a:latin typeface="ＭＳ ゴシック" pitchFamily="49" charset="-128"/>
              <a:ea typeface="ＭＳ ゴシック" pitchFamily="49" charset="-128"/>
            </a:rPr>
            <a:t>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鳥取県大山町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普通会計の地方債現在高は前年度に比べ約</a:t>
          </a:r>
          <a:r>
            <a:rPr kumimoji="1" lang="en-US" altLang="ja-JP" sz="1400">
              <a:latin typeface="ＭＳ ゴシック" pitchFamily="49" charset="-128"/>
              <a:ea typeface="ＭＳ ゴシック" pitchFamily="49" charset="-128"/>
            </a:rPr>
            <a:t>7,700</a:t>
          </a:r>
          <a:r>
            <a:rPr kumimoji="1" lang="ja-JP" altLang="en-US" sz="1400">
              <a:latin typeface="ＭＳ ゴシック" pitchFamily="49" charset="-128"/>
              <a:ea typeface="ＭＳ ゴシック" pitchFamily="49" charset="-128"/>
            </a:rPr>
            <a:t>万円の減となったが、平成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年度の下水道事業の繰出基準の適正化により公営企業債等繰入見込額が約</a:t>
          </a:r>
          <a:r>
            <a:rPr kumimoji="1" lang="en-US" altLang="ja-JP" sz="1400">
              <a:latin typeface="ＭＳ ゴシック" pitchFamily="49" charset="-128"/>
              <a:ea typeface="ＭＳ ゴシック" pitchFamily="49" charset="-128"/>
            </a:rPr>
            <a:t>5,600</a:t>
          </a:r>
          <a:r>
            <a:rPr kumimoji="1" lang="ja-JP" altLang="en-US" sz="1400">
              <a:latin typeface="ＭＳ ゴシック" pitchFamily="49" charset="-128"/>
              <a:ea typeface="ＭＳ ゴシック" pitchFamily="49" charset="-128"/>
            </a:rPr>
            <a:t>万円の増となったこと、退職手当負担見込額が約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5,200</a:t>
          </a:r>
          <a:r>
            <a:rPr kumimoji="1" lang="ja-JP" altLang="en-US" sz="1400">
              <a:latin typeface="ＭＳ ゴシック" pitchFamily="49" charset="-128"/>
              <a:ea typeface="ＭＳ ゴシック" pitchFamily="49" charset="-128"/>
            </a:rPr>
            <a:t>万円増となったことが主な要因となり、将来負担額は前年度と比べ約</a:t>
          </a:r>
          <a:r>
            <a:rPr kumimoji="1" lang="en-US" altLang="ja-JP" sz="1400">
              <a:latin typeface="ＭＳ ゴシック" pitchFamily="49" charset="-128"/>
              <a:ea typeface="ＭＳ ゴシック" pitchFamily="49" charset="-128"/>
            </a:rPr>
            <a:t>9,300</a:t>
          </a:r>
          <a:r>
            <a:rPr kumimoji="1" lang="ja-JP" altLang="en-US" sz="1400">
              <a:latin typeface="ＭＳ ゴシック" pitchFamily="49" charset="-128"/>
              <a:ea typeface="ＭＳ ゴシック" pitchFamily="49" charset="-128"/>
            </a:rPr>
            <a:t>万円増となった。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また、基金の積立てが伸び充当可能基金は前年度比約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7,100</a:t>
          </a:r>
          <a:r>
            <a:rPr kumimoji="1" lang="ja-JP" altLang="en-US" sz="1400">
              <a:latin typeface="ＭＳ ゴシック" pitchFamily="49" charset="-128"/>
              <a:ea typeface="ＭＳ ゴシック" pitchFamily="49" charset="-128"/>
            </a:rPr>
            <a:t>万円の増となっているが、地方債残高の減が主な要因となり将来の基準財政需要額算入見込額は約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2,800</a:t>
          </a:r>
          <a:r>
            <a:rPr kumimoji="1" lang="ja-JP" altLang="en-US" sz="1400">
              <a:latin typeface="ＭＳ ゴシック" pitchFamily="49" charset="-128"/>
              <a:ea typeface="ＭＳ ゴシック" pitchFamily="49" charset="-128"/>
            </a:rPr>
            <a:t>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これらの要因により将来負担比率の分子部分は約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8,400</a:t>
          </a:r>
          <a:r>
            <a:rPr kumimoji="1" lang="ja-JP" altLang="en-US" sz="1400">
              <a:latin typeface="ＭＳ ゴシック" pitchFamily="49" charset="-128"/>
              <a:ea typeface="ＭＳ ゴシック" pitchFamily="49" charset="-128"/>
            </a:rPr>
            <a:t>万円増加した。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鳥取県大山町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ふるさと納税制度により平成２８年度までに寄附金を積み立てた「ふるさと応援基金」活用のため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万円の取崩しを行ったが、公共施設の老朽化に伴い、今後増加が見込まれる公共施設の改修・更新経費について公共施設管理計画に基づいた計画的な改修等の財源として確保するため「公共施設整備基金」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億円の積立て、基金造成計画による「合併振興基金」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億円の積立て、基金の有価証券（債券）運用による基金利息約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万円の積立てたこと等により、基金全体としては約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平成３１年度までの基金造成計画に基づく「合併振興基金」の積立て等により増となる見込みであるが、老朽化に伴う公共施設の改修・更新について計画的な改修等を実施していくため「公共施設整備基金」の取崩しが見込まれるため、中長期的には減少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・合併振興基金：合併に伴う地域の振興及び住民の一体感醸成。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・公共施設整備基金：社会福祉施設、教育文化施設、庁舎、町道その他これらに類する施設の整備（解体含む）。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・ふるさと応援基金：大山町の豊かな自然環境の保護、福祉の向上及び教育の進展。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・集落排水事業推進基金：集落排水施設の整備推進。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・公共下水道事業推進基金：公共下水道の整備推進。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・合併振興基金：基金造成計画に基づき積立てたことによる増加。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・公共施設整備基金：公共施設管理計画に基づいた計画的な改修等の財源として確保するため１億円積み立てたことによる増加。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・ふるさと応援基金：ふるさと納税の普及推進による寄附金の増。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・その他基金：基金の有価証券（債券）運用による基金利息の積立てによる増加。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・合併振興基金：基金造成計画に基づき、平成３１年度まで積立てを予定。原資である合併特例債償還完了後に基金使途に沿った事業に活用を予定。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・公共施設整備基金：平成３１年度策定予定の公共施設管理計画個別施設計画に基づき、公共施設の計画的な改修等の財源として取崩しを予定。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・ふるさと応援基金：基金目的に沿った事業財源として活用するため、年次的に取崩しを予定。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基金の有価証券（債券）運用による基金利息の積立てによる増加。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人口減少による税収減、普通交付税の合併算定替による特例措置の適用期限終了、災害への備え等のため、標準財政規模比は現在と同水準で推移できるように努める。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基金の有価証券（債券）運用による基金利息の積立てによる増加。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地方債の償還計画を踏まえ、現在と同規模を確保する予定であるが、将来負担軽減のため繰上償還の実施を行うための取崩しも検討する。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16,575
16,478
189.83
11,865,814
11,251,536
548,861
6,913,337
10,767,196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前年度と横ばいであり、類似団体内平均と比較すると０．１、鳥取県平均と比較すると０．０８下回っている。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税を中心とした基準財政収入額が伸び悩んでいることが主な要因となっている。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今後も限られた財源の中で行政改革を進め、さらに行政の効率化を図っていくことで、財政の健全化を図る。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114300</xdr:rowOff>
    </xdr:to>
    <xdr:cxnSp macro="">
      <xdr:nvCxnSpPr>
        <xdr:cNvPr id="64" name="直線コネクタ 63"/>
        <xdr:cNvCxnSpPr/>
      </xdr:nvCxnSpPr>
      <xdr:spPr>
        <a:xfrm flipV="1">
          <a:off x="4953000" y="6100233"/>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9" name="直線コネクタ 68"/>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2" name="直線コネクタ 71"/>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64558</xdr:rowOff>
    </xdr:from>
    <xdr:to>
      <xdr:col>19</xdr:col>
      <xdr:colOff>184150</xdr:colOff>
      <xdr:row>43</xdr:row>
      <xdr:rowOff>166158</xdr:rowOff>
    </xdr:to>
    <xdr:sp macro="" textlink="">
      <xdr:nvSpPr>
        <xdr:cNvPr id="73" name="フローチャート: 判断 72"/>
        <xdr:cNvSpPr/>
      </xdr:nvSpPr>
      <xdr:spPr>
        <a:xfrm>
          <a:off x="4064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4885</xdr:rowOff>
    </xdr:from>
    <xdr:ext cx="736600" cy="259045"/>
    <xdr:sp macro="" textlink="">
      <xdr:nvSpPr>
        <xdr:cNvPr id="74" name="テキスト ボックス 73"/>
        <xdr:cNvSpPr txBox="1"/>
      </xdr:nvSpPr>
      <xdr:spPr>
        <a:xfrm>
          <a:off x="3733800" y="7205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5" name="直線コネクタ 74"/>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124883</xdr:rowOff>
    </xdr:from>
    <xdr:to>
      <xdr:col>15</xdr:col>
      <xdr:colOff>133350</xdr:colOff>
      <xdr:row>44</xdr:row>
      <xdr:rowOff>55033</xdr:rowOff>
    </xdr:to>
    <xdr:sp macro="" textlink="">
      <xdr:nvSpPr>
        <xdr:cNvPr id="76" name="フローチャート: 判断 75"/>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65210</xdr:rowOff>
    </xdr:from>
    <xdr:ext cx="762000" cy="259045"/>
    <xdr:sp macro="" textlink="">
      <xdr:nvSpPr>
        <xdr:cNvPr id="77" name="テキスト ボックス 76"/>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144992</xdr:rowOff>
    </xdr:from>
    <xdr:to>
      <xdr:col>11</xdr:col>
      <xdr:colOff>82550</xdr:colOff>
      <xdr:row>44</xdr:row>
      <xdr:rowOff>75142</xdr:rowOff>
    </xdr:to>
    <xdr:sp macro="" textlink="">
      <xdr:nvSpPr>
        <xdr:cNvPr id="79" name="フローチャート: 判断 78"/>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85319</xdr:rowOff>
    </xdr:from>
    <xdr:ext cx="762000" cy="259045"/>
    <xdr:sp macro="" textlink="">
      <xdr:nvSpPr>
        <xdr:cNvPr id="80" name="テキスト ボックス 79"/>
        <xdr:cNvSpPr txBox="1"/>
      </xdr:nvSpPr>
      <xdr:spPr>
        <a:xfrm>
          <a:off x="1955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85319</xdr:rowOff>
    </xdr:from>
    <xdr:ext cx="762000" cy="259045"/>
    <xdr:sp macro="" textlink="">
      <xdr:nvSpPr>
        <xdr:cNvPr id="82" name="テキスト ボックス 81"/>
        <xdr:cNvSpPr txBox="1"/>
      </xdr:nvSpPr>
      <xdr:spPr>
        <a:xfrm>
          <a:off x="1066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46160</xdr:rowOff>
    </xdr:from>
    <xdr:ext cx="762000" cy="259045"/>
    <xdr:sp macro="" textlink="">
      <xdr:nvSpPr>
        <xdr:cNvPr id="89"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類似団体と比べると１．３％、鳥取県平均と比べると１．５％高い数値となった。</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歳出においては、 職員給与などの人件費や大雪が少なかったことによる除雪作業委託料など維持補修費の減など経常経費充当一般財源等は減少となったものの、歳入において、合併算定替措置の縮減による普通交付税の減などにより、経常一般財源等総額が減少となったことにより、経常収支比率は９１．０％と高い数値での推移となっ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46482</xdr:rowOff>
    </xdr:to>
    <xdr:cxnSp macro="">
      <xdr:nvCxnSpPr>
        <xdr:cNvPr id="125" name="直線コネクタ 124"/>
        <xdr:cNvCxnSpPr/>
      </xdr:nvCxnSpPr>
      <xdr:spPr>
        <a:xfrm flipV="1">
          <a:off x="4953000" y="1007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18559</xdr:rowOff>
    </xdr:from>
    <xdr:ext cx="762000" cy="259045"/>
    <xdr:sp macro="" textlink="">
      <xdr:nvSpPr>
        <xdr:cNvPr id="126" name="財政構造の弾力性最小値テキスト"/>
        <xdr:cNvSpPr txBox="1"/>
      </xdr:nvSpPr>
      <xdr:spPr>
        <a:xfrm>
          <a:off x="5041900" y="1116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46482</xdr:rowOff>
    </xdr:from>
    <xdr:to>
      <xdr:col>24</xdr:col>
      <xdr:colOff>12700</xdr:colOff>
      <xdr:row>65</xdr:row>
      <xdr:rowOff>46482</xdr:rowOff>
    </xdr:to>
    <xdr:cxnSp macro="">
      <xdr:nvCxnSpPr>
        <xdr:cNvPr id="127" name="直線コネクタ 126"/>
        <xdr:cNvCxnSpPr/>
      </xdr:nvCxnSpPr>
      <xdr:spPr>
        <a:xfrm>
          <a:off x="4864100" y="1119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62</xdr:row>
      <xdr:rowOff>10668</xdr:rowOff>
    </xdr:to>
    <xdr:cxnSp macro="">
      <xdr:nvCxnSpPr>
        <xdr:cNvPr id="130" name="直線コネクタ 129"/>
        <xdr:cNvCxnSpPr/>
      </xdr:nvCxnSpPr>
      <xdr:spPr>
        <a:xfrm flipV="1">
          <a:off x="4114800" y="1060196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46499</xdr:rowOff>
    </xdr:from>
    <xdr:ext cx="762000" cy="259045"/>
    <xdr:sp macro="" textlink="">
      <xdr:nvSpPr>
        <xdr:cNvPr id="131" name="財政構造の弾力性平均値テキスト"/>
        <xdr:cNvSpPr txBox="1"/>
      </xdr:nvSpPr>
      <xdr:spPr>
        <a:xfrm>
          <a:off x="5041900" y="10333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29972</xdr:rowOff>
    </xdr:from>
    <xdr:to>
      <xdr:col>23</xdr:col>
      <xdr:colOff>184150</xdr:colOff>
      <xdr:row>61</xdr:row>
      <xdr:rowOff>131572</xdr:rowOff>
    </xdr:to>
    <xdr:sp macro="" textlink="">
      <xdr:nvSpPr>
        <xdr:cNvPr id="132" name="フローチャート: 判断 131"/>
        <xdr:cNvSpPr/>
      </xdr:nvSpPr>
      <xdr:spPr>
        <a:xfrm>
          <a:off x="4902200" y="1048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49530</xdr:rowOff>
    </xdr:from>
    <xdr:to>
      <xdr:col>19</xdr:col>
      <xdr:colOff>133350</xdr:colOff>
      <xdr:row>62</xdr:row>
      <xdr:rowOff>10668</xdr:rowOff>
    </xdr:to>
    <xdr:cxnSp macro="">
      <xdr:nvCxnSpPr>
        <xdr:cNvPr id="133" name="直線コネクタ 132"/>
        <xdr:cNvCxnSpPr/>
      </xdr:nvCxnSpPr>
      <xdr:spPr>
        <a:xfrm>
          <a:off x="3225800" y="10336530"/>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133858</xdr:rowOff>
    </xdr:from>
    <xdr:to>
      <xdr:col>19</xdr:col>
      <xdr:colOff>184150</xdr:colOff>
      <xdr:row>61</xdr:row>
      <xdr:rowOff>64008</xdr:rowOff>
    </xdr:to>
    <xdr:sp macro="" textlink="">
      <xdr:nvSpPr>
        <xdr:cNvPr id="134" name="フローチャート: 判断 133"/>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74185</xdr:rowOff>
    </xdr:from>
    <xdr:ext cx="736600" cy="259045"/>
    <xdr:sp macro="" textlink="">
      <xdr:nvSpPr>
        <xdr:cNvPr id="135" name="テキスト ボックス 134"/>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49530</xdr:rowOff>
    </xdr:from>
    <xdr:to>
      <xdr:col>15</xdr:col>
      <xdr:colOff>82550</xdr:colOff>
      <xdr:row>60</xdr:row>
      <xdr:rowOff>131572</xdr:rowOff>
    </xdr:to>
    <xdr:cxnSp macro="">
      <xdr:nvCxnSpPr>
        <xdr:cNvPr id="136" name="直線コネクタ 135"/>
        <xdr:cNvCxnSpPr/>
      </xdr:nvCxnSpPr>
      <xdr:spPr>
        <a:xfrm flipV="1">
          <a:off x="2336800" y="1033653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165354</xdr:rowOff>
    </xdr:from>
    <xdr:to>
      <xdr:col>15</xdr:col>
      <xdr:colOff>133350</xdr:colOff>
      <xdr:row>60</xdr:row>
      <xdr:rowOff>95504</xdr:rowOff>
    </xdr:to>
    <xdr:sp macro="" textlink="">
      <xdr:nvSpPr>
        <xdr:cNvPr id="137" name="フローチャート: 判断 136"/>
        <xdr:cNvSpPr/>
      </xdr:nvSpPr>
      <xdr:spPr>
        <a:xfrm>
          <a:off x="3175000" y="1028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105681</xdr:rowOff>
    </xdr:from>
    <xdr:ext cx="762000" cy="259045"/>
    <xdr:sp macro="" textlink="">
      <xdr:nvSpPr>
        <xdr:cNvPr id="138" name="テキスト ボックス 137"/>
        <xdr:cNvSpPr txBox="1"/>
      </xdr:nvSpPr>
      <xdr:spPr>
        <a:xfrm>
          <a:off x="2844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39878</xdr:rowOff>
    </xdr:from>
    <xdr:to>
      <xdr:col>11</xdr:col>
      <xdr:colOff>31750</xdr:colOff>
      <xdr:row>60</xdr:row>
      <xdr:rowOff>131572</xdr:rowOff>
    </xdr:to>
    <xdr:cxnSp macro="">
      <xdr:nvCxnSpPr>
        <xdr:cNvPr id="139" name="直線コネクタ 138"/>
        <xdr:cNvCxnSpPr/>
      </xdr:nvCxnSpPr>
      <xdr:spPr>
        <a:xfrm>
          <a:off x="1447800" y="1032687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61468</xdr:rowOff>
    </xdr:from>
    <xdr:to>
      <xdr:col>11</xdr:col>
      <xdr:colOff>82550</xdr:colOff>
      <xdr:row>60</xdr:row>
      <xdr:rowOff>163068</xdr:rowOff>
    </xdr:to>
    <xdr:sp macro="" textlink="">
      <xdr:nvSpPr>
        <xdr:cNvPr id="140" name="フローチャート: 判断 139"/>
        <xdr:cNvSpPr/>
      </xdr:nvSpPr>
      <xdr:spPr>
        <a:xfrm>
          <a:off x="2286000" y="1034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1795</xdr:rowOff>
    </xdr:from>
    <xdr:ext cx="762000" cy="259045"/>
    <xdr:sp macro="" textlink="">
      <xdr:nvSpPr>
        <xdr:cNvPr id="141" name="テキスト ボックス 140"/>
        <xdr:cNvSpPr txBox="1"/>
      </xdr:nvSpPr>
      <xdr:spPr>
        <a:xfrm>
          <a:off x="1955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3556</xdr:rowOff>
    </xdr:from>
    <xdr:to>
      <xdr:col>7</xdr:col>
      <xdr:colOff>31750</xdr:colOff>
      <xdr:row>60</xdr:row>
      <xdr:rowOff>105156</xdr:rowOff>
    </xdr:to>
    <xdr:sp macro="" textlink="">
      <xdr:nvSpPr>
        <xdr:cNvPr id="142" name="フローチャート: 判断 141"/>
        <xdr:cNvSpPr/>
      </xdr:nvSpPr>
      <xdr:spPr>
        <a:xfrm>
          <a:off x="1397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89933</xdr:rowOff>
    </xdr:from>
    <xdr:ext cx="762000" cy="259045"/>
    <xdr:sp macro="" textlink="">
      <xdr:nvSpPr>
        <xdr:cNvPr id="143" name="テキスト ボックス 142"/>
        <xdr:cNvSpPr txBox="1"/>
      </xdr:nvSpPr>
      <xdr:spPr>
        <a:xfrm>
          <a:off x="1066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49" name="楕円 148"/>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64787</xdr:rowOff>
    </xdr:from>
    <xdr:ext cx="762000" cy="259045"/>
    <xdr:sp macro="" textlink="">
      <xdr:nvSpPr>
        <xdr:cNvPr id="150" name="財政構造の弾力性該当値テキスト"/>
        <xdr:cNvSpPr txBox="1"/>
      </xdr:nvSpPr>
      <xdr:spPr>
        <a:xfrm>
          <a:off x="5041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131318</xdr:rowOff>
    </xdr:from>
    <xdr:to>
      <xdr:col>19</xdr:col>
      <xdr:colOff>184150</xdr:colOff>
      <xdr:row>62</xdr:row>
      <xdr:rowOff>61468</xdr:rowOff>
    </xdr:to>
    <xdr:sp macro="" textlink="">
      <xdr:nvSpPr>
        <xdr:cNvPr id="151" name="楕円 150"/>
        <xdr:cNvSpPr/>
      </xdr:nvSpPr>
      <xdr:spPr>
        <a:xfrm>
          <a:off x="4064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46245</xdr:rowOff>
    </xdr:from>
    <xdr:ext cx="736600" cy="259045"/>
    <xdr:sp macro="" textlink="">
      <xdr:nvSpPr>
        <xdr:cNvPr id="152" name="テキスト ボックス 151"/>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170180</xdr:rowOff>
    </xdr:from>
    <xdr:to>
      <xdr:col>15</xdr:col>
      <xdr:colOff>133350</xdr:colOff>
      <xdr:row>60</xdr:row>
      <xdr:rowOff>100330</xdr:rowOff>
    </xdr:to>
    <xdr:sp macro="" textlink="">
      <xdr:nvSpPr>
        <xdr:cNvPr id="153" name="楕円 152"/>
        <xdr:cNvSpPr/>
      </xdr:nvSpPr>
      <xdr:spPr>
        <a:xfrm>
          <a:off x="3175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85107</xdr:rowOff>
    </xdr:from>
    <xdr:ext cx="762000" cy="259045"/>
    <xdr:sp macro="" textlink="">
      <xdr:nvSpPr>
        <xdr:cNvPr id="154" name="テキスト ボックス 153"/>
        <xdr:cNvSpPr txBox="1"/>
      </xdr:nvSpPr>
      <xdr:spPr>
        <a:xfrm>
          <a:off x="2844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80772</xdr:rowOff>
    </xdr:from>
    <xdr:to>
      <xdr:col>11</xdr:col>
      <xdr:colOff>82550</xdr:colOff>
      <xdr:row>61</xdr:row>
      <xdr:rowOff>10922</xdr:rowOff>
    </xdr:to>
    <xdr:sp macro="" textlink="">
      <xdr:nvSpPr>
        <xdr:cNvPr id="155" name="楕円 154"/>
        <xdr:cNvSpPr/>
      </xdr:nvSpPr>
      <xdr:spPr>
        <a:xfrm>
          <a:off x="2286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167149</xdr:rowOff>
    </xdr:from>
    <xdr:ext cx="762000" cy="259045"/>
    <xdr:sp macro="" textlink="">
      <xdr:nvSpPr>
        <xdr:cNvPr id="156" name="テキスト ボックス 155"/>
        <xdr:cNvSpPr txBox="1"/>
      </xdr:nvSpPr>
      <xdr:spPr>
        <a:xfrm>
          <a:off x="19558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160528</xdr:rowOff>
    </xdr:from>
    <xdr:to>
      <xdr:col>7</xdr:col>
      <xdr:colOff>31750</xdr:colOff>
      <xdr:row>60</xdr:row>
      <xdr:rowOff>90678</xdr:rowOff>
    </xdr:to>
    <xdr:sp macro="" textlink="">
      <xdr:nvSpPr>
        <xdr:cNvPr id="157" name="楕円 156"/>
        <xdr:cNvSpPr/>
      </xdr:nvSpPr>
      <xdr:spPr>
        <a:xfrm>
          <a:off x="1397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100855</xdr:rowOff>
    </xdr:from>
    <xdr:ext cx="762000" cy="259045"/>
    <xdr:sp macro="" textlink="">
      <xdr:nvSpPr>
        <xdr:cNvPr id="158" name="テキスト ボックス 157"/>
        <xdr:cNvSpPr txBox="1"/>
      </xdr:nvSpPr>
      <xdr:spPr>
        <a:xfrm>
          <a:off x="1066800" y="1004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[230,932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2,248</a:t>
          </a:r>
          <a:r>
            <a:rPr kumimoji="1" lang="ja-JP" altLang="en-US" sz="1100">
              <a:latin typeface="ＭＳ Ｐゴシック" panose="020B0600070205080204" pitchFamily="50" charset="-128"/>
              <a:ea typeface="ＭＳ Ｐゴシック" panose="020B0600070205080204" pitchFamily="50" charset="-128"/>
            </a:rPr>
            <a:t>円、類似団体と比較して</a:t>
          </a:r>
          <a:r>
            <a:rPr kumimoji="1" lang="en-US" altLang="ja-JP" sz="1100">
              <a:latin typeface="ＭＳ Ｐゴシック" panose="020B0600070205080204" pitchFamily="50" charset="-128"/>
              <a:ea typeface="ＭＳ Ｐゴシック" panose="020B0600070205080204" pitchFamily="50" charset="-128"/>
            </a:rPr>
            <a:t>41,641</a:t>
          </a:r>
          <a:r>
            <a:rPr kumimoji="1" lang="ja-JP" altLang="en-US" sz="1100">
              <a:latin typeface="ＭＳ Ｐゴシック" panose="020B0600070205080204" pitchFamily="50" charset="-128"/>
              <a:ea typeface="ＭＳ Ｐゴシック" panose="020B0600070205080204" pitchFamily="50" charset="-128"/>
            </a:rPr>
            <a:t>円、鳥取県平均と比較して</a:t>
          </a:r>
          <a:r>
            <a:rPr kumimoji="1" lang="en-US" altLang="ja-JP" sz="1100">
              <a:latin typeface="ＭＳ Ｐゴシック" panose="020B0600070205080204" pitchFamily="50" charset="-128"/>
              <a:ea typeface="ＭＳ Ｐゴシック" panose="020B0600070205080204" pitchFamily="50" charset="-128"/>
            </a:rPr>
            <a:t>92,944</a:t>
          </a:r>
          <a:r>
            <a:rPr kumimoji="1" lang="ja-JP" altLang="en-US" sz="1100">
              <a:latin typeface="ＭＳ Ｐゴシック" panose="020B0600070205080204" pitchFamily="50" charset="-128"/>
              <a:ea typeface="ＭＳ Ｐゴシック" panose="020B0600070205080204" pitchFamily="50" charset="-128"/>
            </a:rPr>
            <a:t>円高くなっている。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件費については、職員給料の減が要因となり減少、維持補修費についても除雪経費などの減により減少したが、中学校教職員用パソコンの更新、地方創生関係交付金を活用した複合商業施設を核とした集客力強化事業委託料などの増により物件費が増加したことが、数値悪化の要因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賃金や委託経費を中心とした物件費が類似団体内でも高い数値であるので、事務の効率化、経費の削減に努め、指数の改善を図る。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109378</xdr:rowOff>
    </xdr:from>
    <xdr:to>
      <xdr:col>23</xdr:col>
      <xdr:colOff>133350</xdr:colOff>
      <xdr:row>88</xdr:row>
      <xdr:rowOff>124684</xdr:rowOff>
    </xdr:to>
    <xdr:cxnSp macro="">
      <xdr:nvCxnSpPr>
        <xdr:cNvPr id="186" name="直線コネクタ 185"/>
        <xdr:cNvCxnSpPr/>
      </xdr:nvCxnSpPr>
      <xdr:spPr>
        <a:xfrm flipV="1">
          <a:off x="4953000" y="13996828"/>
          <a:ext cx="0" cy="1215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96761</xdr:rowOff>
    </xdr:from>
    <xdr:ext cx="762000" cy="259045"/>
    <xdr:sp macro="" textlink="">
      <xdr:nvSpPr>
        <xdr:cNvPr id="187" name="人件費・物件費等の状況最小値テキスト"/>
        <xdr:cNvSpPr txBox="1"/>
      </xdr:nvSpPr>
      <xdr:spPr>
        <a:xfrm>
          <a:off x="5041900" y="151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124684</xdr:rowOff>
    </xdr:from>
    <xdr:to>
      <xdr:col>24</xdr:col>
      <xdr:colOff>12700</xdr:colOff>
      <xdr:row>88</xdr:row>
      <xdr:rowOff>124684</xdr:rowOff>
    </xdr:to>
    <xdr:cxnSp macro="">
      <xdr:nvCxnSpPr>
        <xdr:cNvPr id="188" name="直線コネクタ 187"/>
        <xdr:cNvCxnSpPr/>
      </xdr:nvCxnSpPr>
      <xdr:spPr>
        <a:xfrm>
          <a:off x="4864100" y="1521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24305</xdr:rowOff>
    </xdr:from>
    <xdr:ext cx="762000" cy="259045"/>
    <xdr:sp macro="" textlink="">
      <xdr:nvSpPr>
        <xdr:cNvPr id="189" name="人件費・物件費等の状況最大値テキスト"/>
        <xdr:cNvSpPr txBox="1"/>
      </xdr:nvSpPr>
      <xdr:spPr>
        <a:xfrm>
          <a:off x="5041900" y="137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109378</xdr:rowOff>
    </xdr:from>
    <xdr:to>
      <xdr:col>24</xdr:col>
      <xdr:colOff>12700</xdr:colOff>
      <xdr:row>81</xdr:row>
      <xdr:rowOff>109378</xdr:rowOff>
    </xdr:to>
    <xdr:cxnSp macro="">
      <xdr:nvCxnSpPr>
        <xdr:cNvPr id="190" name="直線コネクタ 189"/>
        <xdr:cNvCxnSpPr/>
      </xdr:nvCxnSpPr>
      <xdr:spPr>
        <a:xfrm>
          <a:off x="4864100" y="139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100329</xdr:rowOff>
    </xdr:from>
    <xdr:to>
      <xdr:col>23</xdr:col>
      <xdr:colOff>133350</xdr:colOff>
      <xdr:row>84</xdr:row>
      <xdr:rowOff>111178</xdr:rowOff>
    </xdr:to>
    <xdr:cxnSp macro="">
      <xdr:nvCxnSpPr>
        <xdr:cNvPr id="191" name="直線コネクタ 190"/>
        <xdr:cNvCxnSpPr/>
      </xdr:nvCxnSpPr>
      <xdr:spPr>
        <a:xfrm>
          <a:off x="4114800" y="14502129"/>
          <a:ext cx="838200" cy="1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47395</xdr:rowOff>
    </xdr:from>
    <xdr:ext cx="762000" cy="259045"/>
    <xdr:sp macro="" textlink="">
      <xdr:nvSpPr>
        <xdr:cNvPr id="192" name="人件費・物件費等の状況平均値テキスト"/>
        <xdr:cNvSpPr txBox="1"/>
      </xdr:nvSpPr>
      <xdr:spPr>
        <a:xfrm>
          <a:off x="5041900" y="14106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30868</xdr:rowOff>
    </xdr:from>
    <xdr:to>
      <xdr:col>23</xdr:col>
      <xdr:colOff>184150</xdr:colOff>
      <xdr:row>83</xdr:row>
      <xdr:rowOff>132468</xdr:rowOff>
    </xdr:to>
    <xdr:sp macro="" textlink="">
      <xdr:nvSpPr>
        <xdr:cNvPr id="193" name="フローチャート: 判断 192"/>
        <xdr:cNvSpPr/>
      </xdr:nvSpPr>
      <xdr:spPr>
        <a:xfrm>
          <a:off x="4902200" y="1426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81015</xdr:rowOff>
    </xdr:from>
    <xdr:to>
      <xdr:col>19</xdr:col>
      <xdr:colOff>133350</xdr:colOff>
      <xdr:row>84</xdr:row>
      <xdr:rowOff>100329</xdr:rowOff>
    </xdr:to>
    <xdr:cxnSp macro="">
      <xdr:nvCxnSpPr>
        <xdr:cNvPr id="194" name="直線コネクタ 193"/>
        <xdr:cNvCxnSpPr/>
      </xdr:nvCxnSpPr>
      <xdr:spPr>
        <a:xfrm>
          <a:off x="3225800" y="14482815"/>
          <a:ext cx="889000" cy="1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12162</xdr:rowOff>
    </xdr:from>
    <xdr:to>
      <xdr:col>19</xdr:col>
      <xdr:colOff>184150</xdr:colOff>
      <xdr:row>83</xdr:row>
      <xdr:rowOff>113762</xdr:rowOff>
    </xdr:to>
    <xdr:sp macro="" textlink="">
      <xdr:nvSpPr>
        <xdr:cNvPr id="195" name="フローチャート: 判断 194"/>
        <xdr:cNvSpPr/>
      </xdr:nvSpPr>
      <xdr:spPr>
        <a:xfrm>
          <a:off x="4064000" y="1424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123939</xdr:rowOff>
    </xdr:from>
    <xdr:ext cx="736600" cy="259045"/>
    <xdr:sp macro="" textlink="">
      <xdr:nvSpPr>
        <xdr:cNvPr id="196" name="テキスト ボックス 195"/>
        <xdr:cNvSpPr txBox="1"/>
      </xdr:nvSpPr>
      <xdr:spPr>
        <a:xfrm>
          <a:off x="3733800" y="14011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2425</xdr:rowOff>
    </xdr:from>
    <xdr:to>
      <xdr:col>15</xdr:col>
      <xdr:colOff>82550</xdr:colOff>
      <xdr:row>84</xdr:row>
      <xdr:rowOff>81015</xdr:rowOff>
    </xdr:to>
    <xdr:cxnSp macro="">
      <xdr:nvCxnSpPr>
        <xdr:cNvPr id="197" name="直線コネクタ 196"/>
        <xdr:cNvCxnSpPr/>
      </xdr:nvCxnSpPr>
      <xdr:spPr>
        <a:xfrm>
          <a:off x="2336800" y="14404225"/>
          <a:ext cx="889000" cy="7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169183</xdr:rowOff>
    </xdr:from>
    <xdr:to>
      <xdr:col>15</xdr:col>
      <xdr:colOff>133350</xdr:colOff>
      <xdr:row>83</xdr:row>
      <xdr:rowOff>99333</xdr:rowOff>
    </xdr:to>
    <xdr:sp macro="" textlink="">
      <xdr:nvSpPr>
        <xdr:cNvPr id="198" name="フローチャート: 判断 197"/>
        <xdr:cNvSpPr/>
      </xdr:nvSpPr>
      <xdr:spPr>
        <a:xfrm>
          <a:off x="3175000" y="1422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109510</xdr:rowOff>
    </xdr:from>
    <xdr:ext cx="762000" cy="259045"/>
    <xdr:sp macro="" textlink="">
      <xdr:nvSpPr>
        <xdr:cNvPr id="199" name="テキスト ボックス 198"/>
        <xdr:cNvSpPr txBox="1"/>
      </xdr:nvSpPr>
      <xdr:spPr>
        <a:xfrm>
          <a:off x="2844800" y="1399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119317</xdr:rowOff>
    </xdr:from>
    <xdr:to>
      <xdr:col>11</xdr:col>
      <xdr:colOff>31750</xdr:colOff>
      <xdr:row>84</xdr:row>
      <xdr:rowOff>2425</xdr:rowOff>
    </xdr:to>
    <xdr:cxnSp macro="">
      <xdr:nvCxnSpPr>
        <xdr:cNvPr id="200" name="直線コネクタ 199"/>
        <xdr:cNvCxnSpPr/>
      </xdr:nvCxnSpPr>
      <xdr:spPr>
        <a:xfrm>
          <a:off x="1447800" y="14349667"/>
          <a:ext cx="889000" cy="5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128828</xdr:rowOff>
    </xdr:from>
    <xdr:to>
      <xdr:col>11</xdr:col>
      <xdr:colOff>82550</xdr:colOff>
      <xdr:row>83</xdr:row>
      <xdr:rowOff>58978</xdr:rowOff>
    </xdr:to>
    <xdr:sp macro="" textlink="">
      <xdr:nvSpPr>
        <xdr:cNvPr id="201" name="フローチャート: 判断 200"/>
        <xdr:cNvSpPr/>
      </xdr:nvSpPr>
      <xdr:spPr>
        <a:xfrm>
          <a:off x="2286000" y="141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69155</xdr:rowOff>
    </xdr:from>
    <xdr:ext cx="762000" cy="259045"/>
    <xdr:sp macro="" textlink="">
      <xdr:nvSpPr>
        <xdr:cNvPr id="202" name="テキスト ボックス 201"/>
        <xdr:cNvSpPr txBox="1"/>
      </xdr:nvSpPr>
      <xdr:spPr>
        <a:xfrm>
          <a:off x="1955800" y="1395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98583</xdr:rowOff>
    </xdr:from>
    <xdr:to>
      <xdr:col>7</xdr:col>
      <xdr:colOff>31750</xdr:colOff>
      <xdr:row>83</xdr:row>
      <xdr:rowOff>28733</xdr:rowOff>
    </xdr:to>
    <xdr:sp macro="" textlink="">
      <xdr:nvSpPr>
        <xdr:cNvPr id="203" name="フローチャート: 判断 202"/>
        <xdr:cNvSpPr/>
      </xdr:nvSpPr>
      <xdr:spPr>
        <a:xfrm>
          <a:off x="1397000" y="141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38910</xdr:rowOff>
    </xdr:from>
    <xdr:ext cx="762000" cy="259045"/>
    <xdr:sp macro="" textlink="">
      <xdr:nvSpPr>
        <xdr:cNvPr id="204" name="テキスト ボックス 203"/>
        <xdr:cNvSpPr txBox="1"/>
      </xdr:nvSpPr>
      <xdr:spPr>
        <a:xfrm>
          <a:off x="1066800" y="1392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60378</xdr:rowOff>
    </xdr:from>
    <xdr:to>
      <xdr:col>23</xdr:col>
      <xdr:colOff>184150</xdr:colOff>
      <xdr:row>84</xdr:row>
      <xdr:rowOff>161978</xdr:rowOff>
    </xdr:to>
    <xdr:sp macro="" textlink="">
      <xdr:nvSpPr>
        <xdr:cNvPr id="210" name="楕円 209"/>
        <xdr:cNvSpPr/>
      </xdr:nvSpPr>
      <xdr:spPr>
        <a:xfrm>
          <a:off x="4902200" y="1446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32455</xdr:rowOff>
    </xdr:from>
    <xdr:ext cx="762000" cy="259045"/>
    <xdr:sp macro="" textlink="">
      <xdr:nvSpPr>
        <xdr:cNvPr id="211" name="人件費・物件費等の状況該当値テキスト"/>
        <xdr:cNvSpPr txBox="1"/>
      </xdr:nvSpPr>
      <xdr:spPr>
        <a:xfrm>
          <a:off x="5041900" y="1443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49529</xdr:rowOff>
    </xdr:from>
    <xdr:to>
      <xdr:col>19</xdr:col>
      <xdr:colOff>184150</xdr:colOff>
      <xdr:row>84</xdr:row>
      <xdr:rowOff>151129</xdr:rowOff>
    </xdr:to>
    <xdr:sp macro="" textlink="">
      <xdr:nvSpPr>
        <xdr:cNvPr id="212" name="楕円 211"/>
        <xdr:cNvSpPr/>
      </xdr:nvSpPr>
      <xdr:spPr>
        <a:xfrm>
          <a:off x="4064000" y="144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135906</xdr:rowOff>
    </xdr:from>
    <xdr:ext cx="736600" cy="259045"/>
    <xdr:sp macro="" textlink="">
      <xdr:nvSpPr>
        <xdr:cNvPr id="213" name="テキスト ボックス 212"/>
        <xdr:cNvSpPr txBox="1"/>
      </xdr:nvSpPr>
      <xdr:spPr>
        <a:xfrm>
          <a:off x="3733800" y="145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30215</xdr:rowOff>
    </xdr:from>
    <xdr:to>
      <xdr:col>15</xdr:col>
      <xdr:colOff>133350</xdr:colOff>
      <xdr:row>84</xdr:row>
      <xdr:rowOff>131815</xdr:rowOff>
    </xdr:to>
    <xdr:sp macro="" textlink="">
      <xdr:nvSpPr>
        <xdr:cNvPr id="214" name="楕円 213"/>
        <xdr:cNvSpPr/>
      </xdr:nvSpPr>
      <xdr:spPr>
        <a:xfrm>
          <a:off x="3175000" y="1443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116592</xdr:rowOff>
    </xdr:from>
    <xdr:ext cx="762000" cy="259045"/>
    <xdr:sp macro="" textlink="">
      <xdr:nvSpPr>
        <xdr:cNvPr id="215" name="テキスト ボックス 214"/>
        <xdr:cNvSpPr txBox="1"/>
      </xdr:nvSpPr>
      <xdr:spPr>
        <a:xfrm>
          <a:off x="2844800" y="14518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123075</xdr:rowOff>
    </xdr:from>
    <xdr:to>
      <xdr:col>11</xdr:col>
      <xdr:colOff>82550</xdr:colOff>
      <xdr:row>84</xdr:row>
      <xdr:rowOff>53225</xdr:rowOff>
    </xdr:to>
    <xdr:sp macro="" textlink="">
      <xdr:nvSpPr>
        <xdr:cNvPr id="216" name="楕円 215"/>
        <xdr:cNvSpPr/>
      </xdr:nvSpPr>
      <xdr:spPr>
        <a:xfrm>
          <a:off x="2286000" y="1435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38002</xdr:rowOff>
    </xdr:from>
    <xdr:ext cx="762000" cy="259045"/>
    <xdr:sp macro="" textlink="">
      <xdr:nvSpPr>
        <xdr:cNvPr id="217" name="テキスト ボックス 216"/>
        <xdr:cNvSpPr txBox="1"/>
      </xdr:nvSpPr>
      <xdr:spPr>
        <a:xfrm>
          <a:off x="1955800" y="1443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68517</xdr:rowOff>
    </xdr:from>
    <xdr:to>
      <xdr:col>7</xdr:col>
      <xdr:colOff>31750</xdr:colOff>
      <xdr:row>83</xdr:row>
      <xdr:rowOff>170117</xdr:rowOff>
    </xdr:to>
    <xdr:sp macro="" textlink="">
      <xdr:nvSpPr>
        <xdr:cNvPr id="218" name="楕円 217"/>
        <xdr:cNvSpPr/>
      </xdr:nvSpPr>
      <xdr:spPr>
        <a:xfrm>
          <a:off x="1397000" y="1429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154894</xdr:rowOff>
    </xdr:from>
    <xdr:ext cx="762000" cy="259045"/>
    <xdr:sp macro="" textlink="">
      <xdr:nvSpPr>
        <xdr:cNvPr id="219" name="テキスト ボックス 218"/>
        <xdr:cNvSpPr txBox="1"/>
      </xdr:nvSpPr>
      <xdr:spPr>
        <a:xfrm>
          <a:off x="1066800" y="1438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ラスパイレス指数は、類似団体内平均を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、全国町村平均を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人事評価制度では、成績が極めて良好な場合は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号、特に良好な場合は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号昇給させることとなっているが、本町では該当がないため、ほとんどの職員が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号の昇給であることがラスパイレス指数が低い主な要因である。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近隣市町村や類似団体の水準を参考にしつつ、適正な給与水準に取り組むよう努める。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69850</xdr:rowOff>
    </xdr:to>
    <xdr:cxnSp macro="">
      <xdr:nvCxnSpPr>
        <xdr:cNvPr id="250" name="直線コネクタ 249"/>
        <xdr:cNvCxnSpPr/>
      </xdr:nvCxnSpPr>
      <xdr:spPr>
        <a:xfrm flipV="1">
          <a:off x="17018000" y="1376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1"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3"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4" name="直線コネクタ 253"/>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79829</xdr:rowOff>
    </xdr:from>
    <xdr:to>
      <xdr:col>81</xdr:col>
      <xdr:colOff>44450</xdr:colOff>
      <xdr:row>81</xdr:row>
      <xdr:rowOff>79829</xdr:rowOff>
    </xdr:to>
    <xdr:cxnSp macro="">
      <xdr:nvCxnSpPr>
        <xdr:cNvPr id="255" name="直線コネクタ 254"/>
        <xdr:cNvCxnSpPr/>
      </xdr:nvCxnSpPr>
      <xdr:spPr>
        <a:xfrm>
          <a:off x="16179800" y="139672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56"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57" name="フローチャート: 判断 256"/>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79829</xdr:rowOff>
    </xdr:from>
    <xdr:to>
      <xdr:col>77</xdr:col>
      <xdr:colOff>44450</xdr:colOff>
      <xdr:row>82</xdr:row>
      <xdr:rowOff>46264</xdr:rowOff>
    </xdr:to>
    <xdr:cxnSp macro="">
      <xdr:nvCxnSpPr>
        <xdr:cNvPr id="258" name="直線コネクタ 257"/>
        <xdr:cNvCxnSpPr/>
      </xdr:nvCxnSpPr>
      <xdr:spPr>
        <a:xfrm flipV="1">
          <a:off x="15290800" y="1396727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134257</xdr:rowOff>
    </xdr:from>
    <xdr:to>
      <xdr:col>77</xdr:col>
      <xdr:colOff>95250</xdr:colOff>
      <xdr:row>84</xdr:row>
      <xdr:rowOff>64407</xdr:rowOff>
    </xdr:to>
    <xdr:sp macro="" textlink="">
      <xdr:nvSpPr>
        <xdr:cNvPr id="259" name="フローチャート: 判断 258"/>
        <xdr:cNvSpPr/>
      </xdr:nvSpPr>
      <xdr:spPr>
        <a:xfrm>
          <a:off x="16129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49184</xdr:rowOff>
    </xdr:from>
    <xdr:ext cx="736600" cy="259045"/>
    <xdr:sp macro="" textlink="">
      <xdr:nvSpPr>
        <xdr:cNvPr id="260" name="テキスト ボックス 259"/>
        <xdr:cNvSpPr txBox="1"/>
      </xdr:nvSpPr>
      <xdr:spPr>
        <a:xfrm>
          <a:off x="15798800" y="14450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79829</xdr:rowOff>
    </xdr:from>
    <xdr:to>
      <xdr:col>72</xdr:col>
      <xdr:colOff>203200</xdr:colOff>
      <xdr:row>82</xdr:row>
      <xdr:rowOff>46264</xdr:rowOff>
    </xdr:to>
    <xdr:cxnSp macro="">
      <xdr:nvCxnSpPr>
        <xdr:cNvPr id="261" name="直線コネクタ 260"/>
        <xdr:cNvCxnSpPr/>
      </xdr:nvCxnSpPr>
      <xdr:spPr>
        <a:xfrm>
          <a:off x="14401800" y="1396727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2" name="フローチャート: 判断 261"/>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14713</xdr:rowOff>
    </xdr:from>
    <xdr:ext cx="762000" cy="259045"/>
    <xdr:sp macro="" textlink="">
      <xdr:nvSpPr>
        <xdr:cNvPr id="263" name="テキスト ボックス 262"/>
        <xdr:cNvSpPr txBox="1"/>
      </xdr:nvSpPr>
      <xdr:spPr>
        <a:xfrm>
          <a:off x="14909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79829</xdr:rowOff>
    </xdr:from>
    <xdr:to>
      <xdr:col>68</xdr:col>
      <xdr:colOff>152400</xdr:colOff>
      <xdr:row>82</xdr:row>
      <xdr:rowOff>46264</xdr:rowOff>
    </xdr:to>
    <xdr:cxnSp macro="">
      <xdr:nvCxnSpPr>
        <xdr:cNvPr id="264" name="直線コネクタ 263"/>
        <xdr:cNvCxnSpPr/>
      </xdr:nvCxnSpPr>
      <xdr:spPr>
        <a:xfrm flipV="1">
          <a:off x="13512800" y="1396727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65" name="フローチャート: 判断 264"/>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48277</xdr:rowOff>
    </xdr:from>
    <xdr:ext cx="762000" cy="259045"/>
    <xdr:sp macro="" textlink="">
      <xdr:nvSpPr>
        <xdr:cNvPr id="266" name="テキスト ボックス 265"/>
        <xdr:cNvSpPr txBox="1"/>
      </xdr:nvSpPr>
      <xdr:spPr>
        <a:xfrm>
          <a:off x="14020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67" name="フローチャート: 判断 266"/>
        <xdr:cNvSpPr/>
      </xdr:nvSpPr>
      <xdr:spPr>
        <a:xfrm>
          <a:off x="13462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48277</xdr:rowOff>
    </xdr:from>
    <xdr:ext cx="762000" cy="259045"/>
    <xdr:sp macro="" textlink="">
      <xdr:nvSpPr>
        <xdr:cNvPr id="268" name="テキスト ボックス 267"/>
        <xdr:cNvSpPr txBox="1"/>
      </xdr:nvSpPr>
      <xdr:spPr>
        <a:xfrm>
          <a:off x="13131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29029</xdr:rowOff>
    </xdr:from>
    <xdr:to>
      <xdr:col>81</xdr:col>
      <xdr:colOff>95250</xdr:colOff>
      <xdr:row>81</xdr:row>
      <xdr:rowOff>130629</xdr:rowOff>
    </xdr:to>
    <xdr:sp macro="" textlink="">
      <xdr:nvSpPr>
        <xdr:cNvPr id="274" name="楕円 273"/>
        <xdr:cNvSpPr/>
      </xdr:nvSpPr>
      <xdr:spPr>
        <a:xfrm>
          <a:off x="169672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45556</xdr:rowOff>
    </xdr:from>
    <xdr:ext cx="762000" cy="259045"/>
    <xdr:sp macro="" textlink="">
      <xdr:nvSpPr>
        <xdr:cNvPr id="275" name="給与水準   （国との比較）該当値テキスト"/>
        <xdr:cNvSpPr txBox="1"/>
      </xdr:nvSpPr>
      <xdr:spPr>
        <a:xfrm>
          <a:off x="17106900" y="13761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29029</xdr:rowOff>
    </xdr:from>
    <xdr:to>
      <xdr:col>77</xdr:col>
      <xdr:colOff>95250</xdr:colOff>
      <xdr:row>81</xdr:row>
      <xdr:rowOff>130629</xdr:rowOff>
    </xdr:to>
    <xdr:sp macro="" textlink="">
      <xdr:nvSpPr>
        <xdr:cNvPr id="276" name="楕円 275"/>
        <xdr:cNvSpPr/>
      </xdr:nvSpPr>
      <xdr:spPr>
        <a:xfrm>
          <a:off x="16129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140806</xdr:rowOff>
    </xdr:from>
    <xdr:ext cx="736600" cy="259045"/>
    <xdr:sp macro="" textlink="">
      <xdr:nvSpPr>
        <xdr:cNvPr id="277" name="テキスト ボックス 276"/>
        <xdr:cNvSpPr txBox="1"/>
      </xdr:nvSpPr>
      <xdr:spPr>
        <a:xfrm>
          <a:off x="15798800" y="13685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166914</xdr:rowOff>
    </xdr:from>
    <xdr:to>
      <xdr:col>73</xdr:col>
      <xdr:colOff>44450</xdr:colOff>
      <xdr:row>82</xdr:row>
      <xdr:rowOff>97064</xdr:rowOff>
    </xdr:to>
    <xdr:sp macro="" textlink="">
      <xdr:nvSpPr>
        <xdr:cNvPr id="278" name="楕円 277"/>
        <xdr:cNvSpPr/>
      </xdr:nvSpPr>
      <xdr:spPr>
        <a:xfrm>
          <a:off x="15240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107241</xdr:rowOff>
    </xdr:from>
    <xdr:ext cx="762000" cy="259045"/>
    <xdr:sp macro="" textlink="">
      <xdr:nvSpPr>
        <xdr:cNvPr id="279" name="テキスト ボックス 278"/>
        <xdr:cNvSpPr txBox="1"/>
      </xdr:nvSpPr>
      <xdr:spPr>
        <a:xfrm>
          <a:off x="14909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29029</xdr:rowOff>
    </xdr:from>
    <xdr:to>
      <xdr:col>68</xdr:col>
      <xdr:colOff>203200</xdr:colOff>
      <xdr:row>81</xdr:row>
      <xdr:rowOff>130629</xdr:rowOff>
    </xdr:to>
    <xdr:sp macro="" textlink="">
      <xdr:nvSpPr>
        <xdr:cNvPr id="280" name="楕円 279"/>
        <xdr:cNvSpPr/>
      </xdr:nvSpPr>
      <xdr:spPr>
        <a:xfrm>
          <a:off x="14351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140806</xdr:rowOff>
    </xdr:from>
    <xdr:ext cx="762000" cy="259045"/>
    <xdr:sp macro="" textlink="">
      <xdr:nvSpPr>
        <xdr:cNvPr id="281" name="テキスト ボックス 280"/>
        <xdr:cNvSpPr txBox="1"/>
      </xdr:nvSpPr>
      <xdr:spPr>
        <a:xfrm>
          <a:off x="14020800" y="136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166914</xdr:rowOff>
    </xdr:from>
    <xdr:to>
      <xdr:col>64</xdr:col>
      <xdr:colOff>152400</xdr:colOff>
      <xdr:row>82</xdr:row>
      <xdr:rowOff>97064</xdr:rowOff>
    </xdr:to>
    <xdr:sp macro="" textlink="">
      <xdr:nvSpPr>
        <xdr:cNvPr id="282" name="楕円 281"/>
        <xdr:cNvSpPr/>
      </xdr:nvSpPr>
      <xdr:spPr>
        <a:xfrm>
          <a:off x="13462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107241</xdr:rowOff>
    </xdr:from>
    <xdr:ext cx="762000" cy="259045"/>
    <xdr:sp macro="" textlink="">
      <xdr:nvSpPr>
        <xdr:cNvPr id="283" name="テキスト ボックス 282"/>
        <xdr:cNvSpPr txBox="1"/>
      </xdr:nvSpPr>
      <xdr:spPr>
        <a:xfrm>
          <a:off x="13131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人口千人当たり職員数は、類似団体平均を</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０．３</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人、鳥取県平均を</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３．２１</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人上回っている。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今後も近隣市町村や、類似団体の水準を参考にしつつ、機構改革や事務事業の見直しなどを積極的に実施するなど、適正な職員数を目指す。</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92146</xdr:rowOff>
    </xdr:from>
    <xdr:to>
      <xdr:col>81</xdr:col>
      <xdr:colOff>44450</xdr:colOff>
      <xdr:row>67</xdr:row>
      <xdr:rowOff>105480</xdr:rowOff>
    </xdr:to>
    <xdr:cxnSp macro="">
      <xdr:nvCxnSpPr>
        <xdr:cNvPr id="313" name="直線コネクタ 312"/>
        <xdr:cNvCxnSpPr/>
      </xdr:nvCxnSpPr>
      <xdr:spPr>
        <a:xfrm flipV="1">
          <a:off x="17018000" y="10036246"/>
          <a:ext cx="0" cy="15563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77557</xdr:rowOff>
    </xdr:from>
    <xdr:ext cx="762000" cy="259045"/>
    <xdr:sp macro="" textlink="">
      <xdr:nvSpPr>
        <xdr:cNvPr id="314" name="定員管理の状況最小値テキスト"/>
        <xdr:cNvSpPr txBox="1"/>
      </xdr:nvSpPr>
      <xdr:spPr>
        <a:xfrm>
          <a:off x="17106900" y="115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105480</xdr:rowOff>
    </xdr:from>
    <xdr:to>
      <xdr:col>81</xdr:col>
      <xdr:colOff>133350</xdr:colOff>
      <xdr:row>67</xdr:row>
      <xdr:rowOff>105480</xdr:rowOff>
    </xdr:to>
    <xdr:cxnSp macro="">
      <xdr:nvCxnSpPr>
        <xdr:cNvPr id="315" name="直線コネクタ 314"/>
        <xdr:cNvCxnSpPr/>
      </xdr:nvCxnSpPr>
      <xdr:spPr>
        <a:xfrm>
          <a:off x="16929100" y="1159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7073</xdr:rowOff>
    </xdr:from>
    <xdr:ext cx="762000" cy="259045"/>
    <xdr:sp macro="" textlink="">
      <xdr:nvSpPr>
        <xdr:cNvPr id="316" name="定員管理の状況最大値テキスト"/>
        <xdr:cNvSpPr txBox="1"/>
      </xdr:nvSpPr>
      <xdr:spPr>
        <a:xfrm>
          <a:off x="17106900" y="977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92146</xdr:rowOff>
    </xdr:from>
    <xdr:to>
      <xdr:col>81</xdr:col>
      <xdr:colOff>133350</xdr:colOff>
      <xdr:row>58</xdr:row>
      <xdr:rowOff>92146</xdr:rowOff>
    </xdr:to>
    <xdr:cxnSp macro="">
      <xdr:nvCxnSpPr>
        <xdr:cNvPr id="317" name="直線コネクタ 316"/>
        <xdr:cNvCxnSpPr/>
      </xdr:nvCxnSpPr>
      <xdr:spPr>
        <a:xfrm>
          <a:off x="16929100" y="1003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212</xdr:rowOff>
    </xdr:from>
    <xdr:to>
      <xdr:col>81</xdr:col>
      <xdr:colOff>44450</xdr:colOff>
      <xdr:row>62</xdr:row>
      <xdr:rowOff>20320</xdr:rowOff>
    </xdr:to>
    <xdr:cxnSp macro="">
      <xdr:nvCxnSpPr>
        <xdr:cNvPr id="318" name="直線コネクタ 317"/>
        <xdr:cNvCxnSpPr/>
      </xdr:nvCxnSpPr>
      <xdr:spPr>
        <a:xfrm>
          <a:off x="16179800" y="1063011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117281</xdr:rowOff>
    </xdr:from>
    <xdr:ext cx="762000" cy="259045"/>
    <xdr:sp macro="" textlink="">
      <xdr:nvSpPr>
        <xdr:cNvPr id="319" name="定員管理の状況平均値テキスト"/>
        <xdr:cNvSpPr txBox="1"/>
      </xdr:nvSpPr>
      <xdr:spPr>
        <a:xfrm>
          <a:off x="17106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100754</xdr:rowOff>
    </xdr:from>
    <xdr:to>
      <xdr:col>81</xdr:col>
      <xdr:colOff>95250</xdr:colOff>
      <xdr:row>62</xdr:row>
      <xdr:rowOff>30904</xdr:rowOff>
    </xdr:to>
    <xdr:sp macro="" textlink="">
      <xdr:nvSpPr>
        <xdr:cNvPr id="320" name="フローチャート: 判断 319"/>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212</xdr:rowOff>
    </xdr:from>
    <xdr:to>
      <xdr:col>77</xdr:col>
      <xdr:colOff>44450</xdr:colOff>
      <xdr:row>62</xdr:row>
      <xdr:rowOff>23001</xdr:rowOff>
    </xdr:to>
    <xdr:cxnSp macro="">
      <xdr:nvCxnSpPr>
        <xdr:cNvPr id="321" name="直線コネクタ 320"/>
        <xdr:cNvCxnSpPr/>
      </xdr:nvCxnSpPr>
      <xdr:spPr>
        <a:xfrm flipV="1">
          <a:off x="15290800" y="10630112"/>
          <a:ext cx="8890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96731</xdr:rowOff>
    </xdr:from>
    <xdr:to>
      <xdr:col>77</xdr:col>
      <xdr:colOff>95250</xdr:colOff>
      <xdr:row>62</xdr:row>
      <xdr:rowOff>26881</xdr:rowOff>
    </xdr:to>
    <xdr:sp macro="" textlink="">
      <xdr:nvSpPr>
        <xdr:cNvPr id="322" name="フローチャート: 判断 321"/>
        <xdr:cNvSpPr/>
      </xdr:nvSpPr>
      <xdr:spPr>
        <a:xfrm>
          <a:off x="16129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37058</xdr:rowOff>
    </xdr:from>
    <xdr:ext cx="736600" cy="259045"/>
    <xdr:sp macro="" textlink="">
      <xdr:nvSpPr>
        <xdr:cNvPr id="323" name="テキスト ボックス 322"/>
        <xdr:cNvSpPr txBox="1"/>
      </xdr:nvSpPr>
      <xdr:spPr>
        <a:xfrm>
          <a:off x="15798800" y="10324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23001</xdr:rowOff>
    </xdr:from>
    <xdr:to>
      <xdr:col>72</xdr:col>
      <xdr:colOff>203200</xdr:colOff>
      <xdr:row>62</xdr:row>
      <xdr:rowOff>31045</xdr:rowOff>
    </xdr:to>
    <xdr:cxnSp macro="">
      <xdr:nvCxnSpPr>
        <xdr:cNvPr id="324" name="直線コネクタ 323"/>
        <xdr:cNvCxnSpPr/>
      </xdr:nvCxnSpPr>
      <xdr:spPr>
        <a:xfrm flipV="1">
          <a:off x="14401800" y="1065290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112819</xdr:rowOff>
    </xdr:from>
    <xdr:to>
      <xdr:col>73</xdr:col>
      <xdr:colOff>44450</xdr:colOff>
      <xdr:row>62</xdr:row>
      <xdr:rowOff>42969</xdr:rowOff>
    </xdr:to>
    <xdr:sp macro="" textlink="">
      <xdr:nvSpPr>
        <xdr:cNvPr id="325" name="フローチャート: 判断 324"/>
        <xdr:cNvSpPr/>
      </xdr:nvSpPr>
      <xdr:spPr>
        <a:xfrm>
          <a:off x="15240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53146</xdr:rowOff>
    </xdr:from>
    <xdr:ext cx="762000" cy="259045"/>
    <xdr:sp macro="" textlink="">
      <xdr:nvSpPr>
        <xdr:cNvPr id="326" name="テキスト ボックス 325"/>
        <xdr:cNvSpPr txBox="1"/>
      </xdr:nvSpPr>
      <xdr:spPr>
        <a:xfrm>
          <a:off x="14909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12277</xdr:rowOff>
    </xdr:from>
    <xdr:to>
      <xdr:col>68</xdr:col>
      <xdr:colOff>152400</xdr:colOff>
      <xdr:row>62</xdr:row>
      <xdr:rowOff>31045</xdr:rowOff>
    </xdr:to>
    <xdr:cxnSp macro="">
      <xdr:nvCxnSpPr>
        <xdr:cNvPr id="327" name="直線コネクタ 326"/>
        <xdr:cNvCxnSpPr/>
      </xdr:nvCxnSpPr>
      <xdr:spPr>
        <a:xfrm>
          <a:off x="13512800" y="10642177"/>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106115</xdr:rowOff>
    </xdr:from>
    <xdr:to>
      <xdr:col>68</xdr:col>
      <xdr:colOff>203200</xdr:colOff>
      <xdr:row>62</xdr:row>
      <xdr:rowOff>36265</xdr:rowOff>
    </xdr:to>
    <xdr:sp macro="" textlink="">
      <xdr:nvSpPr>
        <xdr:cNvPr id="328" name="フローチャート: 判断 327"/>
        <xdr:cNvSpPr/>
      </xdr:nvSpPr>
      <xdr:spPr>
        <a:xfrm>
          <a:off x="14351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46442</xdr:rowOff>
    </xdr:from>
    <xdr:ext cx="762000" cy="259045"/>
    <xdr:sp macro="" textlink="">
      <xdr:nvSpPr>
        <xdr:cNvPr id="329" name="テキスト ボックス 328"/>
        <xdr:cNvSpPr txBox="1"/>
      </xdr:nvSpPr>
      <xdr:spPr>
        <a:xfrm>
          <a:off x="14020800" y="1033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87348</xdr:rowOff>
    </xdr:from>
    <xdr:to>
      <xdr:col>64</xdr:col>
      <xdr:colOff>152400</xdr:colOff>
      <xdr:row>62</xdr:row>
      <xdr:rowOff>17498</xdr:rowOff>
    </xdr:to>
    <xdr:sp macro="" textlink="">
      <xdr:nvSpPr>
        <xdr:cNvPr id="330" name="フローチャート: 判断 329"/>
        <xdr:cNvSpPr/>
      </xdr:nvSpPr>
      <xdr:spPr>
        <a:xfrm>
          <a:off x="13462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27675</xdr:rowOff>
    </xdr:from>
    <xdr:ext cx="762000" cy="259045"/>
    <xdr:sp macro="" textlink="">
      <xdr:nvSpPr>
        <xdr:cNvPr id="331" name="テキスト ボックス 330"/>
        <xdr:cNvSpPr txBox="1"/>
      </xdr:nvSpPr>
      <xdr:spPr>
        <a:xfrm>
          <a:off x="13131800" y="1031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140970</xdr:rowOff>
    </xdr:from>
    <xdr:to>
      <xdr:col>81</xdr:col>
      <xdr:colOff>95250</xdr:colOff>
      <xdr:row>62</xdr:row>
      <xdr:rowOff>71120</xdr:rowOff>
    </xdr:to>
    <xdr:sp macro="" textlink="">
      <xdr:nvSpPr>
        <xdr:cNvPr id="337" name="楕円 336"/>
        <xdr:cNvSpPr/>
      </xdr:nvSpPr>
      <xdr:spPr>
        <a:xfrm>
          <a:off x="16967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113047</xdr:rowOff>
    </xdr:from>
    <xdr:ext cx="762000" cy="259045"/>
    <xdr:sp macro="" textlink="">
      <xdr:nvSpPr>
        <xdr:cNvPr id="338" name="定員管理の状況該当値テキスト"/>
        <xdr:cNvSpPr txBox="1"/>
      </xdr:nvSpPr>
      <xdr:spPr>
        <a:xfrm>
          <a:off x="17106900" y="1057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120862</xdr:rowOff>
    </xdr:from>
    <xdr:to>
      <xdr:col>77</xdr:col>
      <xdr:colOff>95250</xdr:colOff>
      <xdr:row>62</xdr:row>
      <xdr:rowOff>51012</xdr:rowOff>
    </xdr:to>
    <xdr:sp macro="" textlink="">
      <xdr:nvSpPr>
        <xdr:cNvPr id="339" name="楕円 338"/>
        <xdr:cNvSpPr/>
      </xdr:nvSpPr>
      <xdr:spPr>
        <a:xfrm>
          <a:off x="16129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35789</xdr:rowOff>
    </xdr:from>
    <xdr:ext cx="736600" cy="259045"/>
    <xdr:sp macro="" textlink="">
      <xdr:nvSpPr>
        <xdr:cNvPr id="340" name="テキスト ボックス 339"/>
        <xdr:cNvSpPr txBox="1"/>
      </xdr:nvSpPr>
      <xdr:spPr>
        <a:xfrm>
          <a:off x="15798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143651</xdr:rowOff>
    </xdr:from>
    <xdr:to>
      <xdr:col>73</xdr:col>
      <xdr:colOff>44450</xdr:colOff>
      <xdr:row>62</xdr:row>
      <xdr:rowOff>73801</xdr:rowOff>
    </xdr:to>
    <xdr:sp macro="" textlink="">
      <xdr:nvSpPr>
        <xdr:cNvPr id="341" name="楕円 340"/>
        <xdr:cNvSpPr/>
      </xdr:nvSpPr>
      <xdr:spPr>
        <a:xfrm>
          <a:off x="15240000" y="1060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58578</xdr:rowOff>
    </xdr:from>
    <xdr:ext cx="762000" cy="259045"/>
    <xdr:sp macro="" textlink="">
      <xdr:nvSpPr>
        <xdr:cNvPr id="342" name="テキスト ボックス 341"/>
        <xdr:cNvSpPr txBox="1"/>
      </xdr:nvSpPr>
      <xdr:spPr>
        <a:xfrm>
          <a:off x="14909800" y="1068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151695</xdr:rowOff>
    </xdr:from>
    <xdr:to>
      <xdr:col>68</xdr:col>
      <xdr:colOff>203200</xdr:colOff>
      <xdr:row>62</xdr:row>
      <xdr:rowOff>81845</xdr:rowOff>
    </xdr:to>
    <xdr:sp macro="" textlink="">
      <xdr:nvSpPr>
        <xdr:cNvPr id="343" name="楕円 342"/>
        <xdr:cNvSpPr/>
      </xdr:nvSpPr>
      <xdr:spPr>
        <a:xfrm>
          <a:off x="14351000" y="1061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66622</xdr:rowOff>
    </xdr:from>
    <xdr:ext cx="762000" cy="259045"/>
    <xdr:sp macro="" textlink="">
      <xdr:nvSpPr>
        <xdr:cNvPr id="344" name="テキスト ボックス 343"/>
        <xdr:cNvSpPr txBox="1"/>
      </xdr:nvSpPr>
      <xdr:spPr>
        <a:xfrm>
          <a:off x="14020800" y="106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132927</xdr:rowOff>
    </xdr:from>
    <xdr:to>
      <xdr:col>64</xdr:col>
      <xdr:colOff>152400</xdr:colOff>
      <xdr:row>62</xdr:row>
      <xdr:rowOff>63077</xdr:rowOff>
    </xdr:to>
    <xdr:sp macro="" textlink="">
      <xdr:nvSpPr>
        <xdr:cNvPr id="345" name="楕円 344"/>
        <xdr:cNvSpPr/>
      </xdr:nvSpPr>
      <xdr:spPr>
        <a:xfrm>
          <a:off x="13462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47854</xdr:rowOff>
    </xdr:from>
    <xdr:ext cx="762000" cy="259045"/>
    <xdr:sp macro="" textlink="">
      <xdr:nvSpPr>
        <xdr:cNvPr id="346" name="テキスト ボックス 345"/>
        <xdr:cNvSpPr txBox="1"/>
      </xdr:nvSpPr>
      <xdr:spPr>
        <a:xfrm>
          <a:off x="13131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前年度と比べ１．０％増、類似団体内平均と比べ０．８％高くなっている。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交付税措置の低い起債償還完了などにより地方債元利償還金は減となったが、基金廃止による合併支援事業基金繰入金の減など充当可能特定財源の減、合併算定替措置の縮減により普通交付税額が減となったことが比率上昇の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今後も合併算定替の縮減措置による普通交付税の減などから標準財政規模が下がっていくことが予想されるため、新規地方債借入の抑制を図り、数値改善に努める。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44</xdr:row>
      <xdr:rowOff>138289</xdr:rowOff>
    </xdr:to>
    <xdr:cxnSp macro="">
      <xdr:nvCxnSpPr>
        <xdr:cNvPr id="376" name="直線コネクタ 375"/>
        <xdr:cNvCxnSpPr/>
      </xdr:nvCxnSpPr>
      <xdr:spPr>
        <a:xfrm flipV="1">
          <a:off x="17018000" y="611363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7" name="公債費負担の状況最小値テキスト"/>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8" name="直線コネクタ 377"/>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79" name="公債費負担の状況最大値テキスト"/>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80" name="直線コネクタ 379"/>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86783</xdr:rowOff>
    </xdr:from>
    <xdr:to>
      <xdr:col>81</xdr:col>
      <xdr:colOff>44450</xdr:colOff>
      <xdr:row>41</xdr:row>
      <xdr:rowOff>49389</xdr:rowOff>
    </xdr:to>
    <xdr:cxnSp macro="">
      <xdr:nvCxnSpPr>
        <xdr:cNvPr id="381" name="直線コネクタ 380"/>
        <xdr:cNvCxnSpPr/>
      </xdr:nvCxnSpPr>
      <xdr:spPr>
        <a:xfrm>
          <a:off x="16179800" y="6944783"/>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79322</xdr:rowOff>
    </xdr:from>
    <xdr:ext cx="762000" cy="259045"/>
    <xdr:sp macro="" textlink="">
      <xdr:nvSpPr>
        <xdr:cNvPr id="382" name="公債費負担の状況平均値テキスト"/>
        <xdr:cNvSpPr txBox="1"/>
      </xdr:nvSpPr>
      <xdr:spPr>
        <a:xfrm>
          <a:off x="17106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83" name="フローチャート: 判断 382"/>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86783</xdr:rowOff>
    </xdr:from>
    <xdr:to>
      <xdr:col>77</xdr:col>
      <xdr:colOff>44450</xdr:colOff>
      <xdr:row>40</xdr:row>
      <xdr:rowOff>127000</xdr:rowOff>
    </xdr:to>
    <xdr:cxnSp macro="">
      <xdr:nvCxnSpPr>
        <xdr:cNvPr id="384" name="直線コネクタ 383"/>
        <xdr:cNvCxnSpPr/>
      </xdr:nvCxnSpPr>
      <xdr:spPr>
        <a:xfrm flipV="1">
          <a:off x="15290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89605</xdr:rowOff>
    </xdr:from>
    <xdr:to>
      <xdr:col>77</xdr:col>
      <xdr:colOff>95250</xdr:colOff>
      <xdr:row>41</xdr:row>
      <xdr:rowOff>19755</xdr:rowOff>
    </xdr:to>
    <xdr:sp macro="" textlink="">
      <xdr:nvSpPr>
        <xdr:cNvPr id="385" name="フローチャート: 判断 384"/>
        <xdr:cNvSpPr/>
      </xdr:nvSpPr>
      <xdr:spPr>
        <a:xfrm>
          <a:off x="16129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4532</xdr:rowOff>
    </xdr:from>
    <xdr:ext cx="736600" cy="259045"/>
    <xdr:sp macro="" textlink="">
      <xdr:nvSpPr>
        <xdr:cNvPr id="386" name="テキスト ボックス 385"/>
        <xdr:cNvSpPr txBox="1"/>
      </xdr:nvSpPr>
      <xdr:spPr>
        <a:xfrm>
          <a:off x="15798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42</xdr:row>
      <xdr:rowOff>25400</xdr:rowOff>
    </xdr:to>
    <xdr:cxnSp macro="">
      <xdr:nvCxnSpPr>
        <xdr:cNvPr id="387" name="直線コネクタ 386"/>
        <xdr:cNvCxnSpPr/>
      </xdr:nvCxnSpPr>
      <xdr:spPr>
        <a:xfrm flipV="1">
          <a:off x="14401800" y="69850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52211</xdr:rowOff>
    </xdr:from>
    <xdr:to>
      <xdr:col>73</xdr:col>
      <xdr:colOff>44450</xdr:colOff>
      <xdr:row>41</xdr:row>
      <xdr:rowOff>153811</xdr:rowOff>
    </xdr:to>
    <xdr:sp macro="" textlink="">
      <xdr:nvSpPr>
        <xdr:cNvPr id="388" name="フローチャート: 判断 387"/>
        <xdr:cNvSpPr/>
      </xdr:nvSpPr>
      <xdr:spPr>
        <a:xfrm>
          <a:off x="15240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138588</xdr:rowOff>
    </xdr:from>
    <xdr:ext cx="762000" cy="259045"/>
    <xdr:sp macro="" textlink="">
      <xdr:nvSpPr>
        <xdr:cNvPr id="389" name="テキスト ボックス 388"/>
        <xdr:cNvSpPr txBox="1"/>
      </xdr:nvSpPr>
      <xdr:spPr>
        <a:xfrm>
          <a:off x="14909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44</xdr:row>
      <xdr:rowOff>98072</xdr:rowOff>
    </xdr:to>
    <xdr:cxnSp macro="">
      <xdr:nvCxnSpPr>
        <xdr:cNvPr id="390" name="直線コネクタ 389"/>
        <xdr:cNvCxnSpPr/>
      </xdr:nvCxnSpPr>
      <xdr:spPr>
        <a:xfrm flipV="1">
          <a:off x="13512800" y="7226300"/>
          <a:ext cx="889000" cy="41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28222</xdr:rowOff>
    </xdr:from>
    <xdr:to>
      <xdr:col>68</xdr:col>
      <xdr:colOff>203200</xdr:colOff>
      <xdr:row>42</xdr:row>
      <xdr:rowOff>129822</xdr:rowOff>
    </xdr:to>
    <xdr:sp macro="" textlink="">
      <xdr:nvSpPr>
        <xdr:cNvPr id="391" name="フローチャート: 判断 390"/>
        <xdr:cNvSpPr/>
      </xdr:nvSpPr>
      <xdr:spPr>
        <a:xfrm>
          <a:off x="14351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114599</xdr:rowOff>
    </xdr:from>
    <xdr:ext cx="762000" cy="259045"/>
    <xdr:sp macro="" textlink="">
      <xdr:nvSpPr>
        <xdr:cNvPr id="392" name="テキスト ボックス 391"/>
        <xdr:cNvSpPr txBox="1"/>
      </xdr:nvSpPr>
      <xdr:spPr>
        <a:xfrm>
          <a:off x="14020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17639</xdr:rowOff>
    </xdr:from>
    <xdr:to>
      <xdr:col>64</xdr:col>
      <xdr:colOff>152400</xdr:colOff>
      <xdr:row>43</xdr:row>
      <xdr:rowOff>119239</xdr:rowOff>
    </xdr:to>
    <xdr:sp macro="" textlink="">
      <xdr:nvSpPr>
        <xdr:cNvPr id="393" name="フローチャート: 判断 392"/>
        <xdr:cNvSpPr/>
      </xdr:nvSpPr>
      <xdr:spPr>
        <a:xfrm>
          <a:off x="13462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129416</xdr:rowOff>
    </xdr:from>
    <xdr:ext cx="762000" cy="259045"/>
    <xdr:sp macro="" textlink="">
      <xdr:nvSpPr>
        <xdr:cNvPr id="394" name="テキスト ボックス 393"/>
        <xdr:cNvSpPr txBox="1"/>
      </xdr:nvSpPr>
      <xdr:spPr>
        <a:xfrm>
          <a:off x="13131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170039</xdr:rowOff>
    </xdr:from>
    <xdr:to>
      <xdr:col>81</xdr:col>
      <xdr:colOff>95250</xdr:colOff>
      <xdr:row>41</xdr:row>
      <xdr:rowOff>100189</xdr:rowOff>
    </xdr:to>
    <xdr:sp macro="" textlink="">
      <xdr:nvSpPr>
        <xdr:cNvPr id="400" name="楕円 399"/>
        <xdr:cNvSpPr/>
      </xdr:nvSpPr>
      <xdr:spPr>
        <a:xfrm>
          <a:off x="16967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142116</xdr:rowOff>
    </xdr:from>
    <xdr:ext cx="762000" cy="259045"/>
    <xdr:sp macro="" textlink="">
      <xdr:nvSpPr>
        <xdr:cNvPr id="401" name="公債費負担の状況該当値テキスト"/>
        <xdr:cNvSpPr txBox="1"/>
      </xdr:nvSpPr>
      <xdr:spPr>
        <a:xfrm>
          <a:off x="17106900" y="700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35983</xdr:rowOff>
    </xdr:from>
    <xdr:to>
      <xdr:col>77</xdr:col>
      <xdr:colOff>95250</xdr:colOff>
      <xdr:row>40</xdr:row>
      <xdr:rowOff>137583</xdr:rowOff>
    </xdr:to>
    <xdr:sp macro="" textlink="">
      <xdr:nvSpPr>
        <xdr:cNvPr id="402" name="楕円 401"/>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403" name="テキスト ボックス 402"/>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4" name="楕円 403"/>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05" name="テキスト ボックス 404"/>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6" name="楕円 405"/>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407" name="テキスト ボックス 406"/>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47272</xdr:rowOff>
    </xdr:from>
    <xdr:to>
      <xdr:col>64</xdr:col>
      <xdr:colOff>152400</xdr:colOff>
      <xdr:row>44</xdr:row>
      <xdr:rowOff>148872</xdr:rowOff>
    </xdr:to>
    <xdr:sp macro="" textlink="">
      <xdr:nvSpPr>
        <xdr:cNvPr id="408" name="楕円 407"/>
        <xdr:cNvSpPr/>
      </xdr:nvSpPr>
      <xdr:spPr>
        <a:xfrm>
          <a:off x="13462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133649</xdr:rowOff>
    </xdr:from>
    <xdr:ext cx="762000" cy="259045"/>
    <xdr:sp macro="" textlink="">
      <xdr:nvSpPr>
        <xdr:cNvPr id="409" name="テキスト ボックス 408"/>
        <xdr:cNvSpPr txBox="1"/>
      </xdr:nvSpPr>
      <xdr:spPr>
        <a:xfrm>
          <a:off x="13131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まで比率が０％を下回っていたが、平成２８年度の下水道事業の繰出基準の適正化により公営企業に対する繰入見込額が増となったこと、退職手当負担見込額が増となったこと、合併算定替措置の縮減による普通交付税の減により標準財政規模が下がったことが主な要因となり、前年度比１２．３％増の９．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合併算定替の逓減により、今後も標準財政規模が下がっていくことが予想されるため、新規地方債の発行を抑制し、将来にわたって健全で安定的な財政運営に努める。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114935</xdr:rowOff>
    </xdr:to>
    <xdr:cxnSp macro="">
      <xdr:nvCxnSpPr>
        <xdr:cNvPr id="438" name="直線コネクタ 437"/>
        <xdr:cNvCxnSpPr/>
      </xdr:nvCxnSpPr>
      <xdr:spPr>
        <a:xfrm flipV="1">
          <a:off x="17018000" y="2370667"/>
          <a:ext cx="0" cy="1516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87012</xdr:rowOff>
    </xdr:from>
    <xdr:ext cx="762000" cy="259045"/>
    <xdr:sp macro="" textlink="">
      <xdr:nvSpPr>
        <xdr:cNvPr id="439" name="将来負担の状況最小値テキスト"/>
        <xdr:cNvSpPr txBox="1"/>
      </xdr:nvSpPr>
      <xdr:spPr>
        <a:xfrm>
          <a:off x="17106900" y="385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114935</xdr:rowOff>
    </xdr:from>
    <xdr:to>
      <xdr:col>81</xdr:col>
      <xdr:colOff>133350</xdr:colOff>
      <xdr:row>22</xdr:row>
      <xdr:rowOff>114935</xdr:rowOff>
    </xdr:to>
    <xdr:cxnSp macro="">
      <xdr:nvCxnSpPr>
        <xdr:cNvPr id="440" name="直線コネクタ 439"/>
        <xdr:cNvCxnSpPr/>
      </xdr:nvCxnSpPr>
      <xdr:spPr>
        <a:xfrm>
          <a:off x="16929100" y="388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157074</xdr:rowOff>
    </xdr:from>
    <xdr:ext cx="762000" cy="259045"/>
    <xdr:sp macro="" textlink="">
      <xdr:nvSpPr>
        <xdr:cNvPr id="443" name="将来負担の状況平均値テキスト"/>
        <xdr:cNvSpPr txBox="1"/>
      </xdr:nvSpPr>
      <xdr:spPr>
        <a:xfrm>
          <a:off x="17106900" y="2557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4" name="フローチャート: 判断 443"/>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108444</xdr:rowOff>
    </xdr:from>
    <xdr:to>
      <xdr:col>68</xdr:col>
      <xdr:colOff>152400</xdr:colOff>
      <xdr:row>15</xdr:row>
      <xdr:rowOff>139418</xdr:rowOff>
    </xdr:to>
    <xdr:cxnSp macro="">
      <xdr:nvCxnSpPr>
        <xdr:cNvPr id="445" name="直線コネクタ 444"/>
        <xdr:cNvCxnSpPr/>
      </xdr:nvCxnSpPr>
      <xdr:spPr>
        <a:xfrm flipV="1">
          <a:off x="13512800" y="2508744"/>
          <a:ext cx="889000" cy="20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69850</xdr:rowOff>
    </xdr:from>
    <xdr:to>
      <xdr:col>77</xdr:col>
      <xdr:colOff>95250</xdr:colOff>
      <xdr:row>16</xdr:row>
      <xdr:rowOff>0</xdr:rowOff>
    </xdr:to>
    <xdr:sp macro="" textlink="">
      <xdr:nvSpPr>
        <xdr:cNvPr id="446" name="フローチャート: 判断 445"/>
        <xdr:cNvSpPr/>
      </xdr:nvSpPr>
      <xdr:spPr>
        <a:xfrm>
          <a:off x="16129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10177</xdr:rowOff>
    </xdr:from>
    <xdr:ext cx="736600" cy="259045"/>
    <xdr:sp macro="" textlink="">
      <xdr:nvSpPr>
        <xdr:cNvPr id="447" name="テキスト ボックス 446"/>
        <xdr:cNvSpPr txBox="1"/>
      </xdr:nvSpPr>
      <xdr:spPr>
        <a:xfrm>
          <a:off x="15798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75353</xdr:rowOff>
    </xdr:from>
    <xdr:to>
      <xdr:col>73</xdr:col>
      <xdr:colOff>44450</xdr:colOff>
      <xdr:row>17</xdr:row>
      <xdr:rowOff>5503</xdr:rowOff>
    </xdr:to>
    <xdr:sp macro="" textlink="">
      <xdr:nvSpPr>
        <xdr:cNvPr id="448" name="フローチャート: 判断 447"/>
        <xdr:cNvSpPr/>
      </xdr:nvSpPr>
      <xdr:spPr>
        <a:xfrm>
          <a:off x="15240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15680</xdr:rowOff>
    </xdr:from>
    <xdr:ext cx="762000" cy="259045"/>
    <xdr:sp macro="" textlink="">
      <xdr:nvSpPr>
        <xdr:cNvPr id="449" name="テキスト ボックス 448"/>
        <xdr:cNvSpPr txBox="1"/>
      </xdr:nvSpPr>
      <xdr:spPr>
        <a:xfrm>
          <a:off x="14909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71473</xdr:rowOff>
    </xdr:from>
    <xdr:to>
      <xdr:col>68</xdr:col>
      <xdr:colOff>203200</xdr:colOff>
      <xdr:row>18</xdr:row>
      <xdr:rowOff>1623</xdr:rowOff>
    </xdr:to>
    <xdr:sp macro="" textlink="">
      <xdr:nvSpPr>
        <xdr:cNvPr id="450" name="フローチャート: 判断 449"/>
        <xdr:cNvSpPr/>
      </xdr:nvSpPr>
      <xdr:spPr>
        <a:xfrm>
          <a:off x="14351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157850</xdr:rowOff>
    </xdr:from>
    <xdr:ext cx="762000" cy="259045"/>
    <xdr:sp macro="" textlink="">
      <xdr:nvSpPr>
        <xdr:cNvPr id="451" name="テキスト ボックス 450"/>
        <xdr:cNvSpPr txBox="1"/>
      </xdr:nvSpPr>
      <xdr:spPr>
        <a:xfrm>
          <a:off x="14020800" y="307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22013</xdr:rowOff>
    </xdr:from>
    <xdr:to>
      <xdr:col>64</xdr:col>
      <xdr:colOff>152400</xdr:colOff>
      <xdr:row>18</xdr:row>
      <xdr:rowOff>123613</xdr:rowOff>
    </xdr:to>
    <xdr:sp macro="" textlink="">
      <xdr:nvSpPr>
        <xdr:cNvPr id="452" name="フローチャート: 判断 451"/>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108390</xdr:rowOff>
    </xdr:from>
    <xdr:ext cx="762000" cy="259045"/>
    <xdr:sp macro="" textlink="">
      <xdr:nvSpPr>
        <xdr:cNvPr id="453" name="テキスト ボックス 452"/>
        <xdr:cNvSpPr txBox="1"/>
      </xdr:nvSpPr>
      <xdr:spPr>
        <a:xfrm>
          <a:off x="13131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49600</xdr:rowOff>
    </xdr:from>
    <xdr:to>
      <xdr:col>81</xdr:col>
      <xdr:colOff>95250</xdr:colOff>
      <xdr:row>14</xdr:row>
      <xdr:rowOff>151200</xdr:rowOff>
    </xdr:to>
    <xdr:sp macro="" textlink="">
      <xdr:nvSpPr>
        <xdr:cNvPr id="459" name="楕円 458"/>
        <xdr:cNvSpPr/>
      </xdr:nvSpPr>
      <xdr:spPr>
        <a:xfrm>
          <a:off x="16967200" y="24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66127</xdr:rowOff>
    </xdr:from>
    <xdr:ext cx="762000" cy="259045"/>
    <xdr:sp macro="" textlink="">
      <xdr:nvSpPr>
        <xdr:cNvPr id="460" name="将来負担の状況該当値テキスト"/>
        <xdr:cNvSpPr txBox="1"/>
      </xdr:nvSpPr>
      <xdr:spPr>
        <a:xfrm>
          <a:off x="17106900" y="22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57644</xdr:rowOff>
    </xdr:from>
    <xdr:to>
      <xdr:col>68</xdr:col>
      <xdr:colOff>203200</xdr:colOff>
      <xdr:row>14</xdr:row>
      <xdr:rowOff>159244</xdr:rowOff>
    </xdr:to>
    <xdr:sp macro="" textlink="">
      <xdr:nvSpPr>
        <xdr:cNvPr id="461" name="楕円 460"/>
        <xdr:cNvSpPr/>
      </xdr:nvSpPr>
      <xdr:spPr>
        <a:xfrm>
          <a:off x="14351000" y="2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169421</xdr:rowOff>
    </xdr:from>
    <xdr:ext cx="762000" cy="259045"/>
    <xdr:sp macro="" textlink="">
      <xdr:nvSpPr>
        <xdr:cNvPr id="462" name="テキスト ボックス 461"/>
        <xdr:cNvSpPr txBox="1"/>
      </xdr:nvSpPr>
      <xdr:spPr>
        <a:xfrm>
          <a:off x="14020800" y="2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3" name="楕円 462"/>
        <xdr:cNvSpPr/>
      </xdr:nvSpPr>
      <xdr:spPr>
        <a:xfrm>
          <a:off x="13462000" y="26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64" name="テキスト ボックス 463"/>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16,575
16,478
189.83
11,865,814
11,251,536
548,861
6,913,337
10,767,196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鳥取県平均と比べると０．３％、類似団体平均と比べると１．１％低くなっている。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職員給料、退職手当負担金の減が数値低下の要因である。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今後も近隣市町村や、類似団体の水準を参考にしつつ、機構改革や事務事業の見直しなどを積極的に実施するなど、</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人件費の抑制に努める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76200</xdr:rowOff>
    </xdr:from>
    <xdr:to>
      <xdr:col>24</xdr:col>
      <xdr:colOff>25400</xdr:colOff>
      <xdr:row>41</xdr:row>
      <xdr:rowOff>19050</xdr:rowOff>
    </xdr:to>
    <xdr:cxnSp macro="">
      <xdr:nvCxnSpPr>
        <xdr:cNvPr id="61" name="直線コネクタ 60"/>
        <xdr:cNvCxnSpPr/>
      </xdr:nvCxnSpPr>
      <xdr:spPr>
        <a:xfrm flipV="1">
          <a:off x="4826000" y="5562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162577</xdr:rowOff>
    </xdr:from>
    <xdr:ext cx="762000" cy="259045"/>
    <xdr:sp macro="" textlink="">
      <xdr:nvSpPr>
        <xdr:cNvPr id="62" name="人件費最小値テキスト"/>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19050</xdr:rowOff>
    </xdr:from>
    <xdr:to>
      <xdr:col>24</xdr:col>
      <xdr:colOff>114300</xdr:colOff>
      <xdr:row>41</xdr:row>
      <xdr:rowOff>19050</xdr:rowOff>
    </xdr:to>
    <xdr:cxnSp macro="">
      <xdr:nvCxnSpPr>
        <xdr:cNvPr id="63" name="直線コネクタ 62"/>
        <xdr:cNvCxnSpPr/>
      </xdr:nvCxnSpPr>
      <xdr:spPr>
        <a:xfrm>
          <a:off x="47371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76200</xdr:rowOff>
    </xdr:from>
    <xdr:to>
      <xdr:col>24</xdr:col>
      <xdr:colOff>114300</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139700</xdr:rowOff>
    </xdr:from>
    <xdr:to>
      <xdr:col>24</xdr:col>
      <xdr:colOff>25400</xdr:colOff>
      <xdr:row>35</xdr:row>
      <xdr:rowOff>57150</xdr:rowOff>
    </xdr:to>
    <xdr:cxnSp macro="">
      <xdr:nvCxnSpPr>
        <xdr:cNvPr id="66" name="直線コネクタ 65"/>
        <xdr:cNvCxnSpPr/>
      </xdr:nvCxnSpPr>
      <xdr:spPr>
        <a:xfrm flipV="1">
          <a:off x="3987800" y="5969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29227</xdr:rowOff>
    </xdr:from>
    <xdr:ext cx="762000" cy="259045"/>
    <xdr:sp macro="" textlink="">
      <xdr:nvSpPr>
        <xdr:cNvPr id="67" name="人件費平均値テキスト"/>
        <xdr:cNvSpPr txBox="1"/>
      </xdr:nvSpPr>
      <xdr:spPr>
        <a:xfrm>
          <a:off x="4914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68" name="フローチャート: 判断 67"/>
        <xdr:cNvSpPr/>
      </xdr:nvSpPr>
      <xdr:spPr>
        <a:xfrm>
          <a:off x="4775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127000</xdr:rowOff>
    </xdr:from>
    <xdr:to>
      <xdr:col>19</xdr:col>
      <xdr:colOff>187325</xdr:colOff>
      <xdr:row>35</xdr:row>
      <xdr:rowOff>57150</xdr:rowOff>
    </xdr:to>
    <xdr:cxnSp macro="">
      <xdr:nvCxnSpPr>
        <xdr:cNvPr id="69" name="直線コネクタ 68"/>
        <xdr:cNvCxnSpPr/>
      </xdr:nvCxnSpPr>
      <xdr:spPr>
        <a:xfrm>
          <a:off x="3098800" y="5956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143527</xdr:rowOff>
    </xdr:from>
    <xdr:ext cx="736600" cy="259045"/>
    <xdr:sp macro="" textlink="">
      <xdr:nvSpPr>
        <xdr:cNvPr id="71" name="テキスト ボックス 70"/>
        <xdr:cNvSpPr txBox="1"/>
      </xdr:nvSpPr>
      <xdr:spPr>
        <a:xfrm>
          <a:off x="3606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35</xdr:row>
      <xdr:rowOff>31750</xdr:rowOff>
    </xdr:to>
    <xdr:cxnSp macro="">
      <xdr:nvCxnSpPr>
        <xdr:cNvPr id="72" name="直線コネクタ 71"/>
        <xdr:cNvCxnSpPr/>
      </xdr:nvCxnSpPr>
      <xdr:spPr>
        <a:xfrm flipV="1">
          <a:off x="2209800" y="595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69850</xdr:rowOff>
    </xdr:from>
    <xdr:to>
      <xdr:col>15</xdr:col>
      <xdr:colOff>149225</xdr:colOff>
      <xdr:row>36</xdr:row>
      <xdr:rowOff>0</xdr:rowOff>
    </xdr:to>
    <xdr:sp macro="" textlink="">
      <xdr:nvSpPr>
        <xdr:cNvPr id="73" name="フローチャート: 判断 72"/>
        <xdr:cNvSpPr/>
      </xdr:nvSpPr>
      <xdr:spPr>
        <a:xfrm>
          <a:off x="3048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156227</xdr:rowOff>
    </xdr:from>
    <xdr:ext cx="762000" cy="259045"/>
    <xdr:sp macro="" textlink="">
      <xdr:nvSpPr>
        <xdr:cNvPr id="74" name="テキスト ボックス 73"/>
        <xdr:cNvSpPr txBox="1"/>
      </xdr:nvSpPr>
      <xdr:spPr>
        <a:xfrm>
          <a:off x="2717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88900</xdr:rowOff>
    </xdr:from>
    <xdr:to>
      <xdr:col>11</xdr:col>
      <xdr:colOff>9525</xdr:colOff>
      <xdr:row>35</xdr:row>
      <xdr:rowOff>31750</xdr:rowOff>
    </xdr:to>
    <xdr:cxnSp macro="">
      <xdr:nvCxnSpPr>
        <xdr:cNvPr id="75" name="直線コネクタ 74"/>
        <xdr:cNvCxnSpPr/>
      </xdr:nvCxnSpPr>
      <xdr:spPr>
        <a:xfrm>
          <a:off x="1320800" y="591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22877</xdr:rowOff>
    </xdr:from>
    <xdr:ext cx="762000" cy="259045"/>
    <xdr:sp macro="" textlink="">
      <xdr:nvSpPr>
        <xdr:cNvPr id="77" name="テキスト ボックス 76"/>
        <xdr:cNvSpPr txBox="1"/>
      </xdr:nvSpPr>
      <xdr:spPr>
        <a:xfrm>
          <a:off x="1828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82550</xdr:rowOff>
    </xdr:from>
    <xdr:to>
      <xdr:col>6</xdr:col>
      <xdr:colOff>171450</xdr:colOff>
      <xdr:row>36</xdr:row>
      <xdr:rowOff>12700</xdr:rowOff>
    </xdr:to>
    <xdr:sp macro="" textlink="">
      <xdr:nvSpPr>
        <xdr:cNvPr id="78" name="フローチャート: 判断 77"/>
        <xdr:cNvSpPr/>
      </xdr:nvSpPr>
      <xdr:spPr>
        <a:xfrm>
          <a:off x="12700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88900</xdr:rowOff>
    </xdr:from>
    <xdr:to>
      <xdr:col>24</xdr:col>
      <xdr:colOff>76200</xdr:colOff>
      <xdr:row>35</xdr:row>
      <xdr:rowOff>19050</xdr:rowOff>
    </xdr:to>
    <xdr:sp macro="" textlink="">
      <xdr:nvSpPr>
        <xdr:cNvPr id="85" name="楕円 84"/>
        <xdr:cNvSpPr/>
      </xdr:nvSpPr>
      <xdr:spPr>
        <a:xfrm>
          <a:off x="47752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105427</xdr:rowOff>
    </xdr:from>
    <xdr:ext cx="762000" cy="259045"/>
    <xdr:sp macro="" textlink="">
      <xdr:nvSpPr>
        <xdr:cNvPr id="86" name="人件費該当値テキスト"/>
        <xdr:cNvSpPr txBox="1"/>
      </xdr:nvSpPr>
      <xdr:spPr>
        <a:xfrm>
          <a:off x="4914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6350</xdr:rowOff>
    </xdr:from>
    <xdr:to>
      <xdr:col>20</xdr:col>
      <xdr:colOff>38100</xdr:colOff>
      <xdr:row>35</xdr:row>
      <xdr:rowOff>107950</xdr:rowOff>
    </xdr:to>
    <xdr:sp macro="" textlink="">
      <xdr:nvSpPr>
        <xdr:cNvPr id="87" name="楕円 86"/>
        <xdr:cNvSpPr/>
      </xdr:nvSpPr>
      <xdr:spPr>
        <a:xfrm>
          <a:off x="3937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118127</xdr:rowOff>
    </xdr:from>
    <xdr:ext cx="736600" cy="259045"/>
    <xdr:sp macro="" textlink="">
      <xdr:nvSpPr>
        <xdr:cNvPr id="88" name="テキスト ボックス 87"/>
        <xdr:cNvSpPr txBox="1"/>
      </xdr:nvSpPr>
      <xdr:spPr>
        <a:xfrm>
          <a:off x="3606800" y="577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76200</xdr:rowOff>
    </xdr:from>
    <xdr:to>
      <xdr:col>15</xdr:col>
      <xdr:colOff>149225</xdr:colOff>
      <xdr:row>35</xdr:row>
      <xdr:rowOff>6350</xdr:rowOff>
    </xdr:to>
    <xdr:sp macro="" textlink="">
      <xdr:nvSpPr>
        <xdr:cNvPr id="89" name="楕円 88"/>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90" name="テキスト ボックス 89"/>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1" name="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92" name="テキスト ボックス 91"/>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38100</xdr:rowOff>
    </xdr:from>
    <xdr:to>
      <xdr:col>6</xdr:col>
      <xdr:colOff>171450</xdr:colOff>
      <xdr:row>34</xdr:row>
      <xdr:rowOff>139700</xdr:rowOff>
    </xdr:to>
    <xdr:sp macro="" textlink="">
      <xdr:nvSpPr>
        <xdr:cNvPr id="93" name="楕円 92"/>
        <xdr:cNvSpPr/>
      </xdr:nvSpPr>
      <xdr:spPr>
        <a:xfrm>
          <a:off x="1270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149877</xdr:rowOff>
    </xdr:from>
    <xdr:ext cx="762000" cy="259045"/>
    <xdr:sp macro="" textlink="">
      <xdr:nvSpPr>
        <xdr:cNvPr id="94" name="テキスト ボックス 93"/>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前年度と比べ１．２％増となった。類似団体平均と比べ４．９％、鳥取県平均と比べて６．５％高くなっており、また類似団体内順位では最下位に近い順位となっている。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賃金や委託経費が高いことが数値増の要因となっており、また、今後　合併算定替措置の縮減による普通交付税の減などから、分母となる経常一般財源総額が減少することが予想されることから、事務の効率化、経費削減など行政改革に努め、数値の改善に努める。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22</xdr:row>
      <xdr:rowOff>12700</xdr:rowOff>
    </xdr:to>
    <xdr:cxnSp macro="">
      <xdr:nvCxnSpPr>
        <xdr:cNvPr id="124" name="直線コネクタ 123"/>
        <xdr:cNvCxnSpPr/>
      </xdr:nvCxnSpPr>
      <xdr:spPr>
        <a:xfrm flipV="1">
          <a:off x="16510000" y="2331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5"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6" name="直線コネクタ 125"/>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94343</xdr:rowOff>
    </xdr:from>
    <xdr:to>
      <xdr:col>82</xdr:col>
      <xdr:colOff>107950</xdr:colOff>
      <xdr:row>21</xdr:row>
      <xdr:rowOff>118836</xdr:rowOff>
    </xdr:to>
    <xdr:cxnSp macro="">
      <xdr:nvCxnSpPr>
        <xdr:cNvPr id="129" name="直線コネクタ 128"/>
        <xdr:cNvCxnSpPr/>
      </xdr:nvCxnSpPr>
      <xdr:spPr>
        <a:xfrm>
          <a:off x="15671800" y="3523343"/>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1" name="フローチャート: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167822</xdr:rowOff>
    </xdr:from>
    <xdr:to>
      <xdr:col>78</xdr:col>
      <xdr:colOff>69850</xdr:colOff>
      <xdr:row>20</xdr:row>
      <xdr:rowOff>94343</xdr:rowOff>
    </xdr:to>
    <xdr:cxnSp macro="">
      <xdr:nvCxnSpPr>
        <xdr:cNvPr id="132" name="直線コネクタ 131"/>
        <xdr:cNvCxnSpPr/>
      </xdr:nvCxnSpPr>
      <xdr:spPr>
        <a:xfrm>
          <a:off x="14782800" y="34253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59871</xdr:rowOff>
    </xdr:from>
    <xdr:to>
      <xdr:col>78</xdr:col>
      <xdr:colOff>120650</xdr:colOff>
      <xdr:row>16</xdr:row>
      <xdr:rowOff>161471</xdr:rowOff>
    </xdr:to>
    <xdr:sp macro="" textlink="">
      <xdr:nvSpPr>
        <xdr:cNvPr id="133" name="フローチャート: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198</xdr:rowOff>
    </xdr:from>
    <xdr:ext cx="736600" cy="259045"/>
    <xdr:sp macro="" textlink="">
      <xdr:nvSpPr>
        <xdr:cNvPr id="134" name="テキスト ボックス 133"/>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151493</xdr:rowOff>
    </xdr:from>
    <xdr:to>
      <xdr:col>73</xdr:col>
      <xdr:colOff>180975</xdr:colOff>
      <xdr:row>19</xdr:row>
      <xdr:rowOff>167822</xdr:rowOff>
    </xdr:to>
    <xdr:cxnSp macro="">
      <xdr:nvCxnSpPr>
        <xdr:cNvPr id="135" name="直線コネクタ 134"/>
        <xdr:cNvCxnSpPr/>
      </xdr:nvCxnSpPr>
      <xdr:spPr>
        <a:xfrm>
          <a:off x="13893800" y="34090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35379</xdr:rowOff>
    </xdr:from>
    <xdr:to>
      <xdr:col>74</xdr:col>
      <xdr:colOff>31750</xdr:colOff>
      <xdr:row>15</xdr:row>
      <xdr:rowOff>136979</xdr:rowOff>
    </xdr:to>
    <xdr:sp macro="" textlink="">
      <xdr:nvSpPr>
        <xdr:cNvPr id="136" name="フローチャート: 判断 135"/>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147156</xdr:rowOff>
    </xdr:from>
    <xdr:ext cx="762000" cy="259045"/>
    <xdr:sp macro="" textlink="">
      <xdr:nvSpPr>
        <xdr:cNvPr id="137" name="テキスト ボックス 136"/>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102507</xdr:rowOff>
    </xdr:from>
    <xdr:to>
      <xdr:col>69</xdr:col>
      <xdr:colOff>92075</xdr:colOff>
      <xdr:row>19</xdr:row>
      <xdr:rowOff>151493</xdr:rowOff>
    </xdr:to>
    <xdr:cxnSp macro="">
      <xdr:nvCxnSpPr>
        <xdr:cNvPr id="138" name="直線コネクタ 137"/>
        <xdr:cNvCxnSpPr/>
      </xdr:nvCxnSpPr>
      <xdr:spPr>
        <a:xfrm>
          <a:off x="13004800" y="33600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35379</xdr:rowOff>
    </xdr:from>
    <xdr:to>
      <xdr:col>69</xdr:col>
      <xdr:colOff>142875</xdr:colOff>
      <xdr:row>15</xdr:row>
      <xdr:rowOff>136979</xdr:rowOff>
    </xdr:to>
    <xdr:sp macro="" textlink="">
      <xdr:nvSpPr>
        <xdr:cNvPr id="139" name="フローチャート: 判断 138"/>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147156</xdr:rowOff>
    </xdr:from>
    <xdr:ext cx="762000" cy="259045"/>
    <xdr:sp macro="" textlink="">
      <xdr:nvSpPr>
        <xdr:cNvPr id="140" name="テキスト ボックス 139"/>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92529</xdr:rowOff>
    </xdr:from>
    <xdr:to>
      <xdr:col>65</xdr:col>
      <xdr:colOff>53975</xdr:colOff>
      <xdr:row>15</xdr:row>
      <xdr:rowOff>22679</xdr:rowOff>
    </xdr:to>
    <xdr:sp macro="" textlink="">
      <xdr:nvSpPr>
        <xdr:cNvPr id="141" name="フローチャート: 判断 140"/>
        <xdr:cNvSpPr/>
      </xdr:nvSpPr>
      <xdr:spPr>
        <a:xfrm>
          <a:off x="12954000" y="24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32856</xdr:rowOff>
    </xdr:from>
    <xdr:ext cx="762000" cy="259045"/>
    <xdr:sp macro="" textlink="">
      <xdr:nvSpPr>
        <xdr:cNvPr id="142" name="テキスト ボックス 141"/>
        <xdr:cNvSpPr txBox="1"/>
      </xdr:nvSpPr>
      <xdr:spPr>
        <a:xfrm>
          <a:off x="12623800" y="22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68036</xdr:rowOff>
    </xdr:from>
    <xdr:to>
      <xdr:col>82</xdr:col>
      <xdr:colOff>158750</xdr:colOff>
      <xdr:row>21</xdr:row>
      <xdr:rowOff>169636</xdr:rowOff>
    </xdr:to>
    <xdr:sp macro="" textlink="">
      <xdr:nvSpPr>
        <xdr:cNvPr id="148" name="楕円 147"/>
        <xdr:cNvSpPr/>
      </xdr:nvSpPr>
      <xdr:spPr>
        <a:xfrm>
          <a:off x="16459200" y="366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148063</xdr:rowOff>
    </xdr:from>
    <xdr:ext cx="762000" cy="259045"/>
    <xdr:sp macro="" textlink="">
      <xdr:nvSpPr>
        <xdr:cNvPr id="149" name="物件費該当値テキスト"/>
        <xdr:cNvSpPr txBox="1"/>
      </xdr:nvSpPr>
      <xdr:spPr>
        <a:xfrm>
          <a:off x="16598900" y="357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43543</xdr:rowOff>
    </xdr:from>
    <xdr:to>
      <xdr:col>78</xdr:col>
      <xdr:colOff>120650</xdr:colOff>
      <xdr:row>20</xdr:row>
      <xdr:rowOff>145143</xdr:rowOff>
    </xdr:to>
    <xdr:sp macro="" textlink="">
      <xdr:nvSpPr>
        <xdr:cNvPr id="150" name="楕円 149"/>
        <xdr:cNvSpPr/>
      </xdr:nvSpPr>
      <xdr:spPr>
        <a:xfrm>
          <a:off x="15621000" y="347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129920</xdr:rowOff>
    </xdr:from>
    <xdr:ext cx="736600" cy="259045"/>
    <xdr:sp macro="" textlink="">
      <xdr:nvSpPr>
        <xdr:cNvPr id="151" name="テキスト ボックス 150"/>
        <xdr:cNvSpPr txBox="1"/>
      </xdr:nvSpPr>
      <xdr:spPr>
        <a:xfrm>
          <a:off x="15290800" y="355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117022</xdr:rowOff>
    </xdr:from>
    <xdr:to>
      <xdr:col>74</xdr:col>
      <xdr:colOff>31750</xdr:colOff>
      <xdr:row>20</xdr:row>
      <xdr:rowOff>47172</xdr:rowOff>
    </xdr:to>
    <xdr:sp macro="" textlink="">
      <xdr:nvSpPr>
        <xdr:cNvPr id="152" name="楕円 151"/>
        <xdr:cNvSpPr/>
      </xdr:nvSpPr>
      <xdr:spPr>
        <a:xfrm>
          <a:off x="14732000" y="3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31949</xdr:rowOff>
    </xdr:from>
    <xdr:ext cx="762000" cy="259045"/>
    <xdr:sp macro="" textlink="">
      <xdr:nvSpPr>
        <xdr:cNvPr id="153" name="テキスト ボックス 152"/>
        <xdr:cNvSpPr txBox="1"/>
      </xdr:nvSpPr>
      <xdr:spPr>
        <a:xfrm>
          <a:off x="14401800" y="346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100693</xdr:rowOff>
    </xdr:from>
    <xdr:to>
      <xdr:col>69</xdr:col>
      <xdr:colOff>142875</xdr:colOff>
      <xdr:row>20</xdr:row>
      <xdr:rowOff>30843</xdr:rowOff>
    </xdr:to>
    <xdr:sp macro="" textlink="">
      <xdr:nvSpPr>
        <xdr:cNvPr id="154" name="楕円 153"/>
        <xdr:cNvSpPr/>
      </xdr:nvSpPr>
      <xdr:spPr>
        <a:xfrm>
          <a:off x="13843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15620</xdr:rowOff>
    </xdr:from>
    <xdr:ext cx="762000" cy="259045"/>
    <xdr:sp macro="" textlink="">
      <xdr:nvSpPr>
        <xdr:cNvPr id="155" name="テキスト ボックス 154"/>
        <xdr:cNvSpPr txBox="1"/>
      </xdr:nvSpPr>
      <xdr:spPr>
        <a:xfrm>
          <a:off x="13512800" y="344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51707</xdr:rowOff>
    </xdr:from>
    <xdr:to>
      <xdr:col>65</xdr:col>
      <xdr:colOff>53975</xdr:colOff>
      <xdr:row>19</xdr:row>
      <xdr:rowOff>153307</xdr:rowOff>
    </xdr:to>
    <xdr:sp macro="" textlink="">
      <xdr:nvSpPr>
        <xdr:cNvPr id="156" name="楕円 155"/>
        <xdr:cNvSpPr/>
      </xdr:nvSpPr>
      <xdr:spPr>
        <a:xfrm>
          <a:off x="12954000" y="33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138084</xdr:rowOff>
    </xdr:from>
    <xdr:ext cx="762000" cy="259045"/>
    <xdr:sp macro="" textlink="">
      <xdr:nvSpPr>
        <xdr:cNvPr id="157" name="テキスト ボックス 156"/>
        <xdr:cNvSpPr txBox="1"/>
      </xdr:nvSpPr>
      <xdr:spPr>
        <a:xfrm>
          <a:off x="12623800" y="339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前年度と比べると０．３％、類似団体平均と比べると２．２％、鳥取県平均と比べると６．１％低くなっている。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家庭保育支援給付金が約</a:t>
          </a:r>
          <a:r>
            <a:rPr kumimoji="1" lang="en-US" altLang="ja-JP" sz="1100">
              <a:latin typeface="ＭＳ Ｐゴシック" panose="020B0600070205080204" pitchFamily="50" charset="-128"/>
              <a:ea typeface="ＭＳ Ｐゴシック" panose="020B0600070205080204" pitchFamily="50" charset="-128"/>
            </a:rPr>
            <a:t>1,400</a:t>
          </a:r>
          <a:r>
            <a:rPr kumimoji="1" lang="ja-JP" altLang="en-US" sz="1100">
              <a:latin typeface="ＭＳ Ｐゴシック" panose="020B0600070205080204" pitchFamily="50" charset="-128"/>
              <a:ea typeface="ＭＳ Ｐゴシック" panose="020B0600070205080204" pitchFamily="50" charset="-128"/>
            </a:rPr>
            <a:t>万円、障害者自立支援事業が約</a:t>
          </a:r>
          <a:r>
            <a:rPr kumimoji="1" lang="en-US" altLang="ja-JP" sz="1100">
              <a:latin typeface="ＭＳ Ｐゴシック" panose="020B0600070205080204" pitchFamily="50" charset="-128"/>
              <a:ea typeface="ＭＳ Ｐゴシック" panose="020B0600070205080204" pitchFamily="50" charset="-128"/>
            </a:rPr>
            <a:t>700</a:t>
          </a:r>
          <a:r>
            <a:rPr kumimoji="1" lang="ja-JP" altLang="en-US" sz="1100">
              <a:latin typeface="ＭＳ Ｐゴシック" panose="020B0600070205080204" pitchFamily="50" charset="-128"/>
              <a:ea typeface="ＭＳ Ｐゴシック" panose="020B0600070205080204" pitchFamily="50" charset="-128"/>
            </a:rPr>
            <a:t>万円の増となったが、臨時福祉給付金事業が約</a:t>
          </a:r>
          <a:r>
            <a:rPr kumimoji="1" lang="en-US" altLang="ja-JP" sz="1100">
              <a:latin typeface="ＭＳ Ｐゴシック" panose="020B0600070205080204" pitchFamily="50" charset="-128"/>
              <a:ea typeface="ＭＳ Ｐゴシック" panose="020B0600070205080204" pitchFamily="50" charset="-128"/>
            </a:rPr>
            <a:t>3,100</a:t>
          </a:r>
          <a:r>
            <a:rPr kumimoji="1" lang="ja-JP" altLang="en-US" sz="1100">
              <a:latin typeface="ＭＳ Ｐゴシック" panose="020B0600070205080204" pitchFamily="50" charset="-128"/>
              <a:ea typeface="ＭＳ Ｐゴシック" panose="020B0600070205080204" pitchFamily="50" charset="-128"/>
            </a:rPr>
            <a:t>万円の減となったことが、数値低下の主な要因と考えられる。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鳥取県平均を下回っている要因は他市町村にある福祉事務所が大山町にはないことが考えられる。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61</xdr:row>
      <xdr:rowOff>4535</xdr:rowOff>
    </xdr:to>
    <xdr:cxnSp macro="">
      <xdr:nvCxnSpPr>
        <xdr:cNvPr id="187" name="直線コネクタ 186"/>
        <xdr:cNvCxnSpPr/>
      </xdr:nvCxnSpPr>
      <xdr:spPr>
        <a:xfrm flipV="1">
          <a:off x="4826000" y="9189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8"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9" name="直線コネクタ 188"/>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90"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91" name="直線コネクタ 190"/>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61685</xdr:rowOff>
    </xdr:to>
    <xdr:cxnSp macro="">
      <xdr:nvCxnSpPr>
        <xdr:cNvPr id="192" name="直線コネクタ 191"/>
        <xdr:cNvCxnSpPr/>
      </xdr:nvCxnSpPr>
      <xdr:spPr>
        <a:xfrm flipV="1">
          <a:off x="3987800" y="92710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121755</xdr:rowOff>
    </xdr:from>
    <xdr:ext cx="762000" cy="259045"/>
    <xdr:sp macro="" textlink="">
      <xdr:nvSpPr>
        <xdr:cNvPr id="193"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4" name="フローチャート: 判断 193"/>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167822</xdr:rowOff>
    </xdr:from>
    <xdr:to>
      <xdr:col>19</xdr:col>
      <xdr:colOff>187325</xdr:colOff>
      <xdr:row>54</xdr:row>
      <xdr:rowOff>61685</xdr:rowOff>
    </xdr:to>
    <xdr:cxnSp macro="">
      <xdr:nvCxnSpPr>
        <xdr:cNvPr id="195" name="直線コネクタ 194"/>
        <xdr:cNvCxnSpPr/>
      </xdr:nvCxnSpPr>
      <xdr:spPr>
        <a:xfrm>
          <a:off x="3098800" y="9254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53</xdr:row>
      <xdr:rowOff>167822</xdr:rowOff>
    </xdr:to>
    <xdr:cxnSp macro="">
      <xdr:nvCxnSpPr>
        <xdr:cNvPr id="198" name="直線コネクタ 197"/>
        <xdr:cNvCxnSpPr/>
      </xdr:nvCxnSpPr>
      <xdr:spPr>
        <a:xfrm>
          <a:off x="2209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0" name="テキスト ボックス 199"/>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53</xdr:row>
      <xdr:rowOff>167822</xdr:rowOff>
    </xdr:to>
    <xdr:cxnSp macro="">
      <xdr:nvCxnSpPr>
        <xdr:cNvPr id="201" name="直線コネクタ 200"/>
        <xdr:cNvCxnSpPr/>
      </xdr:nvCxnSpPr>
      <xdr:spPr>
        <a:xfrm>
          <a:off x="1320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3" name="テキスト ボックス 202"/>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11" name="楕円 210"/>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41927</xdr:rowOff>
    </xdr:from>
    <xdr:ext cx="762000" cy="259045"/>
    <xdr:sp macro="" textlink="">
      <xdr:nvSpPr>
        <xdr:cNvPr id="212"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xdr:rowOff>
    </xdr:from>
    <xdr:to>
      <xdr:col>20</xdr:col>
      <xdr:colOff>38100</xdr:colOff>
      <xdr:row>54</xdr:row>
      <xdr:rowOff>112485</xdr:rowOff>
    </xdr:to>
    <xdr:sp macro="" textlink="">
      <xdr:nvSpPr>
        <xdr:cNvPr id="213" name="楕円 212"/>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122662</xdr:rowOff>
    </xdr:from>
    <xdr:ext cx="736600" cy="259045"/>
    <xdr:sp macro="" textlink="">
      <xdr:nvSpPr>
        <xdr:cNvPr id="214" name="テキスト ボックス 213"/>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117022</xdr:rowOff>
    </xdr:from>
    <xdr:to>
      <xdr:col>15</xdr:col>
      <xdr:colOff>149225</xdr:colOff>
      <xdr:row>54</xdr:row>
      <xdr:rowOff>47172</xdr:rowOff>
    </xdr:to>
    <xdr:sp macro="" textlink="">
      <xdr:nvSpPr>
        <xdr:cNvPr id="215" name="楕円 214"/>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57349</xdr:rowOff>
    </xdr:from>
    <xdr:ext cx="762000" cy="259045"/>
    <xdr:sp macro="" textlink="">
      <xdr:nvSpPr>
        <xdr:cNvPr id="216" name="テキスト ボックス 215"/>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17" name="楕円 216"/>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8" name="テキスト ボックス 217"/>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84365</xdr:rowOff>
    </xdr:from>
    <xdr:to>
      <xdr:col>6</xdr:col>
      <xdr:colOff>171450</xdr:colOff>
      <xdr:row>54</xdr:row>
      <xdr:rowOff>14515</xdr:rowOff>
    </xdr:to>
    <xdr:sp macro="" textlink="">
      <xdr:nvSpPr>
        <xdr:cNvPr id="219" name="楕円 218"/>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24692</xdr:rowOff>
    </xdr:from>
    <xdr:ext cx="762000" cy="259045"/>
    <xdr:sp macro="" textlink="">
      <xdr:nvSpPr>
        <xdr:cNvPr id="220" name="テキスト ボックス 219"/>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前年度と比べると０．１％低くなっているが、類似団体平均と比べると４．６％、鳥取県平均と比べると２．４％高くなっている。また、類似団体内順位では最下位の数値となっている。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平成２８年度の下水道事業の繰出基準の適正化により繰出金の経常経費充当一般財源等が大幅増となったことが数値が高い要因となっている。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また、建物の老朽化が進み維持補修経費などが増加傾向にあり、今後も増加が見込まれ数値が悪化することが予想される。平成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年度策定予定の公共施設個別施設計画により施設の存続・廃止を含めた計画的な管理を図っていく。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88900</xdr:rowOff>
    </xdr:to>
    <xdr:cxnSp macro="">
      <xdr:nvCxnSpPr>
        <xdr:cNvPr id="248" name="直線コネクタ 247"/>
        <xdr:cNvCxnSpPr/>
      </xdr:nvCxnSpPr>
      <xdr:spPr>
        <a:xfrm flipV="1">
          <a:off x="16510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51"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2" name="直線コネクタ 251"/>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88900</xdr:rowOff>
    </xdr:from>
    <xdr:to>
      <xdr:col>82</xdr:col>
      <xdr:colOff>107950</xdr:colOff>
      <xdr:row>60</xdr:row>
      <xdr:rowOff>101600</xdr:rowOff>
    </xdr:to>
    <xdr:cxnSp macro="">
      <xdr:nvCxnSpPr>
        <xdr:cNvPr id="253" name="直線コネクタ 252"/>
        <xdr:cNvCxnSpPr/>
      </xdr:nvCxnSpPr>
      <xdr:spPr>
        <a:xfrm flipV="1">
          <a:off x="15671800" y="10375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156227</xdr:rowOff>
    </xdr:from>
    <xdr:ext cx="762000" cy="259045"/>
    <xdr:sp macro="" textlink="">
      <xdr:nvSpPr>
        <xdr:cNvPr id="254" name="その他平均値テキスト"/>
        <xdr:cNvSpPr txBox="1"/>
      </xdr:nvSpPr>
      <xdr:spPr>
        <a:xfrm>
          <a:off x="16598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55" name="フローチャート: 判断 254"/>
        <xdr:cNvSpPr/>
      </xdr:nvSpPr>
      <xdr:spPr>
        <a:xfrm>
          <a:off x="16459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114300</xdr:rowOff>
    </xdr:from>
    <xdr:to>
      <xdr:col>78</xdr:col>
      <xdr:colOff>69850</xdr:colOff>
      <xdr:row>60</xdr:row>
      <xdr:rowOff>101600</xdr:rowOff>
    </xdr:to>
    <xdr:cxnSp macro="">
      <xdr:nvCxnSpPr>
        <xdr:cNvPr id="256" name="直線コネクタ 255"/>
        <xdr:cNvCxnSpPr/>
      </xdr:nvCxnSpPr>
      <xdr:spPr>
        <a:xfrm>
          <a:off x="14782800" y="9715500"/>
          <a:ext cx="889000" cy="67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8" name="テキスト ボックス 257"/>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114300</xdr:rowOff>
    </xdr:from>
    <xdr:to>
      <xdr:col>73</xdr:col>
      <xdr:colOff>180975</xdr:colOff>
      <xdr:row>58</xdr:row>
      <xdr:rowOff>12700</xdr:rowOff>
    </xdr:to>
    <xdr:cxnSp macro="">
      <xdr:nvCxnSpPr>
        <xdr:cNvPr id="259" name="直線コネクタ 258"/>
        <xdr:cNvCxnSpPr/>
      </xdr:nvCxnSpPr>
      <xdr:spPr>
        <a:xfrm flipV="1">
          <a:off x="13893800" y="97155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50800</xdr:rowOff>
    </xdr:from>
    <xdr:to>
      <xdr:col>74</xdr:col>
      <xdr:colOff>31750</xdr:colOff>
      <xdr:row>56</xdr:row>
      <xdr:rowOff>152400</xdr:rowOff>
    </xdr:to>
    <xdr:sp macro="" textlink="">
      <xdr:nvSpPr>
        <xdr:cNvPr id="260" name="フローチャート: 判断 259"/>
        <xdr:cNvSpPr/>
      </xdr:nvSpPr>
      <xdr:spPr>
        <a:xfrm>
          <a:off x="14732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162577</xdr:rowOff>
    </xdr:from>
    <xdr:ext cx="762000" cy="259045"/>
    <xdr:sp macro="" textlink="">
      <xdr:nvSpPr>
        <xdr:cNvPr id="261" name="テキスト ボックス 260"/>
        <xdr:cNvSpPr txBox="1"/>
      </xdr:nvSpPr>
      <xdr:spPr>
        <a:xfrm>
          <a:off x="14401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58</xdr:row>
      <xdr:rowOff>12700</xdr:rowOff>
    </xdr:to>
    <xdr:cxnSp macro="">
      <xdr:nvCxnSpPr>
        <xdr:cNvPr id="262" name="直線コネクタ 261"/>
        <xdr:cNvCxnSpPr/>
      </xdr:nvCxnSpPr>
      <xdr:spPr>
        <a:xfrm>
          <a:off x="13004800" y="9804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63" name="フローチャート: 判断 262"/>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64" name="テキスト ボックス 263"/>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xdr:rowOff>
    </xdr:from>
    <xdr:to>
      <xdr:col>65</xdr:col>
      <xdr:colOff>53975</xdr:colOff>
      <xdr:row>56</xdr:row>
      <xdr:rowOff>114300</xdr:rowOff>
    </xdr:to>
    <xdr:sp macro="" textlink="">
      <xdr:nvSpPr>
        <xdr:cNvPr id="265" name="フローチャート: 判断 264"/>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124477</xdr:rowOff>
    </xdr:from>
    <xdr:ext cx="762000" cy="259045"/>
    <xdr:sp macro="" textlink="">
      <xdr:nvSpPr>
        <xdr:cNvPr id="266" name="テキスト ボックス 265"/>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38100</xdr:rowOff>
    </xdr:from>
    <xdr:to>
      <xdr:col>82</xdr:col>
      <xdr:colOff>158750</xdr:colOff>
      <xdr:row>60</xdr:row>
      <xdr:rowOff>139700</xdr:rowOff>
    </xdr:to>
    <xdr:sp macro="" textlink="">
      <xdr:nvSpPr>
        <xdr:cNvPr id="272" name="楕円 271"/>
        <xdr:cNvSpPr/>
      </xdr:nvSpPr>
      <xdr:spPr>
        <a:xfrm>
          <a:off x="16459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118127</xdr:rowOff>
    </xdr:from>
    <xdr:ext cx="762000" cy="259045"/>
    <xdr:sp macro="" textlink="">
      <xdr:nvSpPr>
        <xdr:cNvPr id="273" name="その他該当値テキスト"/>
        <xdr:cNvSpPr txBox="1"/>
      </xdr:nvSpPr>
      <xdr:spPr>
        <a:xfrm>
          <a:off x="16598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50800</xdr:rowOff>
    </xdr:from>
    <xdr:to>
      <xdr:col>78</xdr:col>
      <xdr:colOff>120650</xdr:colOff>
      <xdr:row>60</xdr:row>
      <xdr:rowOff>152400</xdr:rowOff>
    </xdr:to>
    <xdr:sp macro="" textlink="">
      <xdr:nvSpPr>
        <xdr:cNvPr id="274" name="楕円 273"/>
        <xdr:cNvSpPr/>
      </xdr:nvSpPr>
      <xdr:spPr>
        <a:xfrm>
          <a:off x="15621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137177</xdr:rowOff>
    </xdr:from>
    <xdr:ext cx="736600" cy="259045"/>
    <xdr:sp macro="" textlink="">
      <xdr:nvSpPr>
        <xdr:cNvPr id="275" name="テキスト ボックス 274"/>
        <xdr:cNvSpPr txBox="1"/>
      </xdr:nvSpPr>
      <xdr:spPr>
        <a:xfrm>
          <a:off x="15290800" y="1042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63500</xdr:rowOff>
    </xdr:from>
    <xdr:to>
      <xdr:col>74</xdr:col>
      <xdr:colOff>31750</xdr:colOff>
      <xdr:row>56</xdr:row>
      <xdr:rowOff>165100</xdr:rowOff>
    </xdr:to>
    <xdr:sp macro="" textlink="">
      <xdr:nvSpPr>
        <xdr:cNvPr id="276" name="楕円 275"/>
        <xdr:cNvSpPr/>
      </xdr:nvSpPr>
      <xdr:spPr>
        <a:xfrm>
          <a:off x="14732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77" name="テキスト ボックス 276"/>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8" name="楕円 277"/>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79" name="テキスト ボックス 278"/>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80" name="楕円 279"/>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81" name="テキスト ボックス 280"/>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前年度と比べると０．１％高くなっているが、類似団体平均と比べると５．５％、鳥取県平均と比べると２．３％低くなっている。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類似団体や鳥取県平均と比較すると低い水準となっているが、今後も事務事業評価等により補助金の見直しを図り、この水準が維持できるよう努める。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142240</xdr:rowOff>
    </xdr:to>
    <xdr:cxnSp macro="">
      <xdr:nvCxnSpPr>
        <xdr:cNvPr id="309" name="直線コネクタ 308"/>
        <xdr:cNvCxnSpPr/>
      </xdr:nvCxnSpPr>
      <xdr:spPr>
        <a:xfrm flipV="1">
          <a:off x="16510000" y="56362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2"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3" name="直線コネクタ 312"/>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134620</xdr:rowOff>
    </xdr:from>
    <xdr:to>
      <xdr:col>82</xdr:col>
      <xdr:colOff>107950</xdr:colOff>
      <xdr:row>34</xdr:row>
      <xdr:rowOff>142240</xdr:rowOff>
    </xdr:to>
    <xdr:cxnSp macro="">
      <xdr:nvCxnSpPr>
        <xdr:cNvPr id="314" name="直線コネクタ 313"/>
        <xdr:cNvCxnSpPr/>
      </xdr:nvCxnSpPr>
      <xdr:spPr>
        <a:xfrm>
          <a:off x="15671800" y="5963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139717</xdr:rowOff>
    </xdr:from>
    <xdr:ext cx="762000" cy="259045"/>
    <xdr:sp macro="" textlink="">
      <xdr:nvSpPr>
        <xdr:cNvPr id="315" name="補助費等平均値テキスト"/>
        <xdr:cNvSpPr txBox="1"/>
      </xdr:nvSpPr>
      <xdr:spPr>
        <a:xfrm>
          <a:off x="16598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16" name="フローチャート: 判断 315"/>
        <xdr:cNvSpPr/>
      </xdr:nvSpPr>
      <xdr:spPr>
        <a:xfrm>
          <a:off x="16459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134620</xdr:rowOff>
    </xdr:from>
    <xdr:to>
      <xdr:col>78</xdr:col>
      <xdr:colOff>69850</xdr:colOff>
      <xdr:row>35</xdr:row>
      <xdr:rowOff>54610</xdr:rowOff>
    </xdr:to>
    <xdr:cxnSp macro="">
      <xdr:nvCxnSpPr>
        <xdr:cNvPr id="317" name="直線コネクタ 316"/>
        <xdr:cNvCxnSpPr/>
      </xdr:nvCxnSpPr>
      <xdr:spPr>
        <a:xfrm flipV="1">
          <a:off x="14782800" y="59639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18" name="フローチャート: 判断 317"/>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19" name="テキスト ボックス 318"/>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31750</xdr:rowOff>
    </xdr:from>
    <xdr:to>
      <xdr:col>73</xdr:col>
      <xdr:colOff>180975</xdr:colOff>
      <xdr:row>35</xdr:row>
      <xdr:rowOff>54610</xdr:rowOff>
    </xdr:to>
    <xdr:cxnSp macro="">
      <xdr:nvCxnSpPr>
        <xdr:cNvPr id="320" name="直線コネクタ 319"/>
        <xdr:cNvCxnSpPr/>
      </xdr:nvCxnSpPr>
      <xdr:spPr>
        <a:xfrm>
          <a:off x="13893800" y="603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157480</xdr:rowOff>
    </xdr:from>
    <xdr:to>
      <xdr:col>69</xdr:col>
      <xdr:colOff>92075</xdr:colOff>
      <xdr:row>35</xdr:row>
      <xdr:rowOff>31750</xdr:rowOff>
    </xdr:to>
    <xdr:cxnSp macro="">
      <xdr:nvCxnSpPr>
        <xdr:cNvPr id="323" name="直線コネクタ 322"/>
        <xdr:cNvCxnSpPr/>
      </xdr:nvCxnSpPr>
      <xdr:spPr>
        <a:xfrm>
          <a:off x="13004800" y="598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5" name="テキスト ボックス 324"/>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6" name="フローチャート: 判断 325"/>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27" name="テキスト ボックス 326"/>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91440</xdr:rowOff>
    </xdr:from>
    <xdr:to>
      <xdr:col>82</xdr:col>
      <xdr:colOff>158750</xdr:colOff>
      <xdr:row>35</xdr:row>
      <xdr:rowOff>21590</xdr:rowOff>
    </xdr:to>
    <xdr:sp macro="" textlink="">
      <xdr:nvSpPr>
        <xdr:cNvPr id="333" name="楕円 332"/>
        <xdr:cNvSpPr/>
      </xdr:nvSpPr>
      <xdr:spPr>
        <a:xfrm>
          <a:off x="16459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107967</xdr:rowOff>
    </xdr:from>
    <xdr:ext cx="762000" cy="259045"/>
    <xdr:sp macro="" textlink="">
      <xdr:nvSpPr>
        <xdr:cNvPr id="334" name="補助費等該当値テキスト"/>
        <xdr:cNvSpPr txBox="1"/>
      </xdr:nvSpPr>
      <xdr:spPr>
        <a:xfrm>
          <a:off x="16598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83820</xdr:rowOff>
    </xdr:from>
    <xdr:to>
      <xdr:col>78</xdr:col>
      <xdr:colOff>120650</xdr:colOff>
      <xdr:row>35</xdr:row>
      <xdr:rowOff>13970</xdr:rowOff>
    </xdr:to>
    <xdr:sp macro="" textlink="">
      <xdr:nvSpPr>
        <xdr:cNvPr id="335" name="楕円 334"/>
        <xdr:cNvSpPr/>
      </xdr:nvSpPr>
      <xdr:spPr>
        <a:xfrm>
          <a:off x="15621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24147</xdr:rowOff>
    </xdr:from>
    <xdr:ext cx="736600" cy="259045"/>
    <xdr:sp macro="" textlink="">
      <xdr:nvSpPr>
        <xdr:cNvPr id="336" name="テキスト ボックス 335"/>
        <xdr:cNvSpPr txBox="1"/>
      </xdr:nvSpPr>
      <xdr:spPr>
        <a:xfrm>
          <a:off x="15290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3810</xdr:rowOff>
    </xdr:from>
    <xdr:to>
      <xdr:col>74</xdr:col>
      <xdr:colOff>31750</xdr:colOff>
      <xdr:row>35</xdr:row>
      <xdr:rowOff>105410</xdr:rowOff>
    </xdr:to>
    <xdr:sp macro="" textlink="">
      <xdr:nvSpPr>
        <xdr:cNvPr id="337" name="楕円 336"/>
        <xdr:cNvSpPr/>
      </xdr:nvSpPr>
      <xdr:spPr>
        <a:xfrm>
          <a:off x="14732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115587</xdr:rowOff>
    </xdr:from>
    <xdr:ext cx="762000" cy="259045"/>
    <xdr:sp macro="" textlink="">
      <xdr:nvSpPr>
        <xdr:cNvPr id="338" name="テキスト ボックス 337"/>
        <xdr:cNvSpPr txBox="1"/>
      </xdr:nvSpPr>
      <xdr:spPr>
        <a:xfrm>
          <a:off x="14401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152400</xdr:rowOff>
    </xdr:from>
    <xdr:to>
      <xdr:col>69</xdr:col>
      <xdr:colOff>142875</xdr:colOff>
      <xdr:row>35</xdr:row>
      <xdr:rowOff>82550</xdr:rowOff>
    </xdr:to>
    <xdr:sp macro="" textlink="">
      <xdr:nvSpPr>
        <xdr:cNvPr id="339" name="楕円 338"/>
        <xdr:cNvSpPr/>
      </xdr:nvSpPr>
      <xdr:spPr>
        <a:xfrm>
          <a:off x="13843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92727</xdr:rowOff>
    </xdr:from>
    <xdr:ext cx="762000" cy="259045"/>
    <xdr:sp macro="" textlink="">
      <xdr:nvSpPr>
        <xdr:cNvPr id="340" name="テキスト ボックス 339"/>
        <xdr:cNvSpPr txBox="1"/>
      </xdr:nvSpPr>
      <xdr:spPr>
        <a:xfrm>
          <a:off x="13512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106680</xdr:rowOff>
    </xdr:from>
    <xdr:to>
      <xdr:col>65</xdr:col>
      <xdr:colOff>53975</xdr:colOff>
      <xdr:row>35</xdr:row>
      <xdr:rowOff>36830</xdr:rowOff>
    </xdr:to>
    <xdr:sp macro="" textlink="">
      <xdr:nvSpPr>
        <xdr:cNvPr id="341" name="楕円 340"/>
        <xdr:cNvSpPr/>
      </xdr:nvSpPr>
      <xdr:spPr>
        <a:xfrm>
          <a:off x="12954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47007</xdr:rowOff>
    </xdr:from>
    <xdr:ext cx="762000" cy="259045"/>
    <xdr:sp macro="" textlink="">
      <xdr:nvSpPr>
        <xdr:cNvPr id="342" name="テキスト ボックス 341"/>
        <xdr:cNvSpPr txBox="1"/>
      </xdr:nvSpPr>
      <xdr:spPr>
        <a:xfrm>
          <a:off x="12623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類似団体平均と比べると０．６％、鳥取県平均と比べると１．３％高くなっている。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年度借入緊急防災・減災事業債（デジタル防災行政無線整備事業）の償還開始による増（約</a:t>
          </a:r>
          <a:r>
            <a:rPr kumimoji="1" lang="en-US" altLang="ja-JP" sz="1100">
              <a:latin typeface="ＭＳ Ｐゴシック" panose="020B0600070205080204" pitchFamily="50" charset="-128"/>
              <a:ea typeface="ＭＳ Ｐゴシック" panose="020B0600070205080204" pitchFamily="50" charset="-128"/>
            </a:rPr>
            <a:t>3,300</a:t>
          </a:r>
          <a:r>
            <a:rPr kumimoji="1" lang="ja-JP" altLang="en-US" sz="1100">
              <a:latin typeface="ＭＳ Ｐゴシック" panose="020B0600070205080204" pitchFamily="50" charset="-128"/>
              <a:ea typeface="ＭＳ Ｐゴシック" panose="020B0600070205080204" pitchFamily="50" charset="-128"/>
            </a:rPr>
            <a:t>万円）などがあったが、平成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年度借入合併特例債（情報通信整備事業）の償還完了による減（約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3,300</a:t>
          </a:r>
          <a:r>
            <a:rPr kumimoji="1" lang="ja-JP" altLang="en-US" sz="1100">
              <a:latin typeface="ＭＳ Ｐゴシック" panose="020B0600070205080204" pitchFamily="50" charset="-128"/>
              <a:ea typeface="ＭＳ Ｐゴシック" panose="020B0600070205080204" pitchFamily="50" charset="-128"/>
            </a:rPr>
            <a:t>万円）が要因となり、前年度と比べ１．０％低くなった。</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169455</xdr:rowOff>
    </xdr:to>
    <xdr:cxnSp macro="">
      <xdr:nvCxnSpPr>
        <xdr:cNvPr id="372" name="直線コネクタ 371"/>
        <xdr:cNvCxnSpPr/>
      </xdr:nvCxnSpPr>
      <xdr:spPr>
        <a:xfrm flipV="1">
          <a:off x="4826000" y="12670609"/>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141532</xdr:rowOff>
    </xdr:from>
    <xdr:ext cx="762000" cy="259045"/>
    <xdr:sp macro="" textlink="">
      <xdr:nvSpPr>
        <xdr:cNvPr id="373" name="公債費最小値テキスト"/>
        <xdr:cNvSpPr txBox="1"/>
      </xdr:nvSpPr>
      <xdr:spPr>
        <a:xfrm>
          <a:off x="4914900" y="1385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169455</xdr:rowOff>
    </xdr:from>
    <xdr:to>
      <xdr:col>24</xdr:col>
      <xdr:colOff>114300</xdr:colOff>
      <xdr:row>80</xdr:row>
      <xdr:rowOff>169455</xdr:rowOff>
    </xdr:to>
    <xdr:cxnSp macro="">
      <xdr:nvCxnSpPr>
        <xdr:cNvPr id="374" name="直線コネクタ 373"/>
        <xdr:cNvCxnSpPr/>
      </xdr:nvCxnSpPr>
      <xdr:spPr>
        <a:xfrm>
          <a:off x="4737100" y="1388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75"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6" name="直線コネクタ 375"/>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2902</xdr:rowOff>
    </xdr:from>
    <xdr:to>
      <xdr:col>24</xdr:col>
      <xdr:colOff>25400</xdr:colOff>
      <xdr:row>78</xdr:row>
      <xdr:rowOff>68218</xdr:rowOff>
    </xdr:to>
    <xdr:cxnSp macro="">
      <xdr:nvCxnSpPr>
        <xdr:cNvPr id="377" name="直線コネクタ 376"/>
        <xdr:cNvCxnSpPr/>
      </xdr:nvCxnSpPr>
      <xdr:spPr>
        <a:xfrm flipV="1">
          <a:off x="3987800" y="13376002"/>
          <a:ext cx="8382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100891</xdr:rowOff>
    </xdr:from>
    <xdr:ext cx="762000" cy="259045"/>
    <xdr:sp macro="" textlink="">
      <xdr:nvSpPr>
        <xdr:cNvPr id="378" name="公債費平均値テキスト"/>
        <xdr:cNvSpPr txBox="1"/>
      </xdr:nvSpPr>
      <xdr:spPr>
        <a:xfrm>
          <a:off x="4914900" y="1313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79" name="フローチャート: 判断 378"/>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42092</xdr:rowOff>
    </xdr:from>
    <xdr:to>
      <xdr:col>19</xdr:col>
      <xdr:colOff>187325</xdr:colOff>
      <xdr:row>78</xdr:row>
      <xdr:rowOff>68218</xdr:rowOff>
    </xdr:to>
    <xdr:cxnSp macro="">
      <xdr:nvCxnSpPr>
        <xdr:cNvPr id="380" name="直線コネクタ 379"/>
        <xdr:cNvCxnSpPr/>
      </xdr:nvCxnSpPr>
      <xdr:spPr>
        <a:xfrm>
          <a:off x="3098800" y="1341519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81" name="フローチャート: 判断 38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82" name="テキスト ボックス 381"/>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15966</xdr:rowOff>
    </xdr:from>
    <xdr:to>
      <xdr:col>15</xdr:col>
      <xdr:colOff>98425</xdr:colOff>
      <xdr:row>78</xdr:row>
      <xdr:rowOff>42092</xdr:rowOff>
    </xdr:to>
    <xdr:cxnSp macro="">
      <xdr:nvCxnSpPr>
        <xdr:cNvPr id="383" name="直線コネクタ 382"/>
        <xdr:cNvCxnSpPr/>
      </xdr:nvCxnSpPr>
      <xdr:spPr>
        <a:xfrm>
          <a:off x="2209800" y="1338906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84" name="フローチャート: 判断 383"/>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85" name="テキスト ボックス 384"/>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15966</xdr:rowOff>
    </xdr:from>
    <xdr:to>
      <xdr:col>11</xdr:col>
      <xdr:colOff>9525</xdr:colOff>
      <xdr:row>78</xdr:row>
      <xdr:rowOff>100874</xdr:rowOff>
    </xdr:to>
    <xdr:cxnSp macro="">
      <xdr:nvCxnSpPr>
        <xdr:cNvPr id="386" name="直線コネクタ 385"/>
        <xdr:cNvCxnSpPr/>
      </xdr:nvCxnSpPr>
      <xdr:spPr>
        <a:xfrm flipV="1">
          <a:off x="1320800" y="1338906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136616</xdr:rowOff>
    </xdr:from>
    <xdr:to>
      <xdr:col>11</xdr:col>
      <xdr:colOff>60325</xdr:colOff>
      <xdr:row>78</xdr:row>
      <xdr:rowOff>66766</xdr:rowOff>
    </xdr:to>
    <xdr:sp macro="" textlink="">
      <xdr:nvSpPr>
        <xdr:cNvPr id="387" name="フローチャート: 判断 386"/>
        <xdr:cNvSpPr/>
      </xdr:nvSpPr>
      <xdr:spPr>
        <a:xfrm>
          <a:off x="21590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76943</xdr:rowOff>
    </xdr:from>
    <xdr:ext cx="762000" cy="259045"/>
    <xdr:sp macro="" textlink="">
      <xdr:nvSpPr>
        <xdr:cNvPr id="388" name="テキスト ボックス 387"/>
        <xdr:cNvSpPr txBox="1"/>
      </xdr:nvSpPr>
      <xdr:spPr>
        <a:xfrm>
          <a:off x="1828800" y="1310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89" name="フローチャート: 判断 388"/>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90" name="テキスト ボックス 389"/>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123552</xdr:rowOff>
    </xdr:from>
    <xdr:to>
      <xdr:col>24</xdr:col>
      <xdr:colOff>76200</xdr:colOff>
      <xdr:row>78</xdr:row>
      <xdr:rowOff>53702</xdr:rowOff>
    </xdr:to>
    <xdr:sp macro="" textlink="">
      <xdr:nvSpPr>
        <xdr:cNvPr id="396" name="楕円 395"/>
        <xdr:cNvSpPr/>
      </xdr:nvSpPr>
      <xdr:spPr>
        <a:xfrm>
          <a:off x="47752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95629</xdr:rowOff>
    </xdr:from>
    <xdr:ext cx="762000" cy="259045"/>
    <xdr:sp macro="" textlink="">
      <xdr:nvSpPr>
        <xdr:cNvPr id="397" name="公債費該当値テキスト"/>
        <xdr:cNvSpPr txBox="1"/>
      </xdr:nvSpPr>
      <xdr:spPr>
        <a:xfrm>
          <a:off x="4914900" y="1329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17418</xdr:rowOff>
    </xdr:from>
    <xdr:to>
      <xdr:col>20</xdr:col>
      <xdr:colOff>38100</xdr:colOff>
      <xdr:row>78</xdr:row>
      <xdr:rowOff>119018</xdr:rowOff>
    </xdr:to>
    <xdr:sp macro="" textlink="">
      <xdr:nvSpPr>
        <xdr:cNvPr id="398" name="楕円 397"/>
        <xdr:cNvSpPr/>
      </xdr:nvSpPr>
      <xdr:spPr>
        <a:xfrm>
          <a:off x="3937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103795</xdr:rowOff>
    </xdr:from>
    <xdr:ext cx="736600" cy="259045"/>
    <xdr:sp macro="" textlink="">
      <xdr:nvSpPr>
        <xdr:cNvPr id="399" name="テキスト ボックス 398"/>
        <xdr:cNvSpPr txBox="1"/>
      </xdr:nvSpPr>
      <xdr:spPr>
        <a:xfrm>
          <a:off x="3606800" y="13476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162742</xdr:rowOff>
    </xdr:from>
    <xdr:to>
      <xdr:col>15</xdr:col>
      <xdr:colOff>149225</xdr:colOff>
      <xdr:row>78</xdr:row>
      <xdr:rowOff>92892</xdr:rowOff>
    </xdr:to>
    <xdr:sp macro="" textlink="">
      <xdr:nvSpPr>
        <xdr:cNvPr id="400" name="楕円 399"/>
        <xdr:cNvSpPr/>
      </xdr:nvSpPr>
      <xdr:spPr>
        <a:xfrm>
          <a:off x="3048000" y="133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77669</xdr:rowOff>
    </xdr:from>
    <xdr:ext cx="762000" cy="259045"/>
    <xdr:sp macro="" textlink="">
      <xdr:nvSpPr>
        <xdr:cNvPr id="401" name="テキスト ボックス 400"/>
        <xdr:cNvSpPr txBox="1"/>
      </xdr:nvSpPr>
      <xdr:spPr>
        <a:xfrm>
          <a:off x="2717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136616</xdr:rowOff>
    </xdr:from>
    <xdr:to>
      <xdr:col>11</xdr:col>
      <xdr:colOff>60325</xdr:colOff>
      <xdr:row>78</xdr:row>
      <xdr:rowOff>66766</xdr:rowOff>
    </xdr:to>
    <xdr:sp macro="" textlink="">
      <xdr:nvSpPr>
        <xdr:cNvPr id="402" name="楕円 401"/>
        <xdr:cNvSpPr/>
      </xdr:nvSpPr>
      <xdr:spPr>
        <a:xfrm>
          <a:off x="2159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51543</xdr:rowOff>
    </xdr:from>
    <xdr:ext cx="762000" cy="259045"/>
    <xdr:sp macro="" textlink="">
      <xdr:nvSpPr>
        <xdr:cNvPr id="403" name="テキスト ボックス 402"/>
        <xdr:cNvSpPr txBox="1"/>
      </xdr:nvSpPr>
      <xdr:spPr>
        <a:xfrm>
          <a:off x="1828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50074</xdr:rowOff>
    </xdr:from>
    <xdr:to>
      <xdr:col>6</xdr:col>
      <xdr:colOff>171450</xdr:colOff>
      <xdr:row>78</xdr:row>
      <xdr:rowOff>151674</xdr:rowOff>
    </xdr:to>
    <xdr:sp macro="" textlink="">
      <xdr:nvSpPr>
        <xdr:cNvPr id="404" name="楕円 403"/>
        <xdr:cNvSpPr/>
      </xdr:nvSpPr>
      <xdr:spPr>
        <a:xfrm>
          <a:off x="1270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136451</xdr:rowOff>
    </xdr:from>
    <xdr:ext cx="762000" cy="259045"/>
    <xdr:sp macro="" textlink="">
      <xdr:nvSpPr>
        <xdr:cNvPr id="405" name="テキスト ボックス 404"/>
        <xdr:cNvSpPr txBox="1"/>
      </xdr:nvSpPr>
      <xdr:spPr>
        <a:xfrm>
          <a:off x="939800" y="135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前年度と比べると０．２％増加した。類似団体平均と比べると０．７％、鳥取県平均と比べると０．２％高くなっている。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合併算定替措置の縮減による普通交付税の減により分母となる経常一般財源総額が減少したことが数値増の要因となった。</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0" name="直線コネクタ 419"/>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1" name="テキスト ボックス 420"/>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4" name="直線コネクタ 423"/>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5" name="テキスト ボックス 424"/>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64136</xdr:rowOff>
    </xdr:to>
    <xdr:cxnSp macro="">
      <xdr:nvCxnSpPr>
        <xdr:cNvPr id="429" name="直線コネクタ 428"/>
        <xdr:cNvCxnSpPr/>
      </xdr:nvCxnSpPr>
      <xdr:spPr>
        <a:xfrm flipV="1">
          <a:off x="16510000" y="1263142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36213</xdr:rowOff>
    </xdr:from>
    <xdr:ext cx="762000" cy="259045"/>
    <xdr:sp macro="" textlink="">
      <xdr:nvSpPr>
        <xdr:cNvPr id="430" name="公債費以外最小値テキスト"/>
        <xdr:cNvSpPr txBox="1"/>
      </xdr:nvSpPr>
      <xdr:spPr>
        <a:xfrm>
          <a:off x="16598900" y="1392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64136</xdr:rowOff>
    </xdr:from>
    <xdr:to>
      <xdr:col>82</xdr:col>
      <xdr:colOff>196850</xdr:colOff>
      <xdr:row>81</xdr:row>
      <xdr:rowOff>64136</xdr:rowOff>
    </xdr:to>
    <xdr:cxnSp macro="">
      <xdr:nvCxnSpPr>
        <xdr:cNvPr id="431" name="直線コネクタ 430"/>
        <xdr:cNvCxnSpPr/>
      </xdr:nvCxnSpPr>
      <xdr:spPr>
        <a:xfrm>
          <a:off x="16421100" y="1395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2"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3" name="直線コネクタ 432"/>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167005</xdr:rowOff>
    </xdr:from>
    <xdr:to>
      <xdr:col>82</xdr:col>
      <xdr:colOff>107950</xdr:colOff>
      <xdr:row>78</xdr:row>
      <xdr:rowOff>6986</xdr:rowOff>
    </xdr:to>
    <xdr:cxnSp macro="">
      <xdr:nvCxnSpPr>
        <xdr:cNvPr id="434" name="直線コネクタ 433"/>
        <xdr:cNvCxnSpPr/>
      </xdr:nvCxnSpPr>
      <xdr:spPr>
        <a:xfrm>
          <a:off x="15671800" y="1336865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104157</xdr:rowOff>
    </xdr:from>
    <xdr:ext cx="762000" cy="259045"/>
    <xdr:sp macro="" textlink="">
      <xdr:nvSpPr>
        <xdr:cNvPr id="435"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36" name="フローチャート: 判断 435"/>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xdr:rowOff>
    </xdr:from>
    <xdr:to>
      <xdr:col>78</xdr:col>
      <xdr:colOff>69850</xdr:colOff>
      <xdr:row>77</xdr:row>
      <xdr:rowOff>167005</xdr:rowOff>
    </xdr:to>
    <xdr:cxnSp macro="">
      <xdr:nvCxnSpPr>
        <xdr:cNvPr id="437" name="直線コネクタ 436"/>
        <xdr:cNvCxnSpPr/>
      </xdr:nvCxnSpPr>
      <xdr:spPr>
        <a:xfrm>
          <a:off x="14782800" y="13031470"/>
          <a:ext cx="889000" cy="3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24764</xdr:rowOff>
    </xdr:from>
    <xdr:to>
      <xdr:col>78</xdr:col>
      <xdr:colOff>120650</xdr:colOff>
      <xdr:row>77</xdr:row>
      <xdr:rowOff>126364</xdr:rowOff>
    </xdr:to>
    <xdr:sp macro="" textlink="">
      <xdr:nvSpPr>
        <xdr:cNvPr id="438" name="フローチャート: 判断 437"/>
        <xdr:cNvSpPr/>
      </xdr:nvSpPr>
      <xdr:spPr>
        <a:xfrm>
          <a:off x="15621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136541</xdr:rowOff>
    </xdr:from>
    <xdr:ext cx="736600" cy="259045"/>
    <xdr:sp macro="" textlink="">
      <xdr:nvSpPr>
        <xdr:cNvPr id="439" name="テキスト ボックス 438"/>
        <xdr:cNvSpPr txBox="1"/>
      </xdr:nvSpPr>
      <xdr:spPr>
        <a:xfrm>
          <a:off x="15290800" y="1299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xdr:rowOff>
    </xdr:from>
    <xdr:to>
      <xdr:col>73</xdr:col>
      <xdr:colOff>180975</xdr:colOff>
      <xdr:row>76</xdr:row>
      <xdr:rowOff>121286</xdr:rowOff>
    </xdr:to>
    <xdr:cxnSp macro="">
      <xdr:nvCxnSpPr>
        <xdr:cNvPr id="440" name="直線コネクタ 439"/>
        <xdr:cNvCxnSpPr/>
      </xdr:nvCxnSpPr>
      <xdr:spPr>
        <a:xfrm flipV="1">
          <a:off x="13893800" y="13031470"/>
          <a:ext cx="8890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24764</xdr:rowOff>
    </xdr:from>
    <xdr:to>
      <xdr:col>74</xdr:col>
      <xdr:colOff>31750</xdr:colOff>
      <xdr:row>76</xdr:row>
      <xdr:rowOff>126364</xdr:rowOff>
    </xdr:to>
    <xdr:sp macro="" textlink="">
      <xdr:nvSpPr>
        <xdr:cNvPr id="441" name="フローチャート: 判断 440"/>
        <xdr:cNvSpPr/>
      </xdr:nvSpPr>
      <xdr:spPr>
        <a:xfrm>
          <a:off x="14732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111141</xdr:rowOff>
    </xdr:from>
    <xdr:ext cx="762000" cy="259045"/>
    <xdr:sp macro="" textlink="">
      <xdr:nvSpPr>
        <xdr:cNvPr id="442" name="テキスト ボックス 441"/>
        <xdr:cNvSpPr txBox="1"/>
      </xdr:nvSpPr>
      <xdr:spPr>
        <a:xfrm>
          <a:off x="14401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109855</xdr:rowOff>
    </xdr:from>
    <xdr:to>
      <xdr:col>69</xdr:col>
      <xdr:colOff>92075</xdr:colOff>
      <xdr:row>76</xdr:row>
      <xdr:rowOff>121286</xdr:rowOff>
    </xdr:to>
    <xdr:cxnSp macro="">
      <xdr:nvCxnSpPr>
        <xdr:cNvPr id="443" name="直線コネクタ 442"/>
        <xdr:cNvCxnSpPr/>
      </xdr:nvCxnSpPr>
      <xdr:spPr>
        <a:xfrm>
          <a:off x="13004800" y="12968605"/>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47625</xdr:rowOff>
    </xdr:from>
    <xdr:to>
      <xdr:col>69</xdr:col>
      <xdr:colOff>142875</xdr:colOff>
      <xdr:row>76</xdr:row>
      <xdr:rowOff>149225</xdr:rowOff>
    </xdr:to>
    <xdr:sp macro="" textlink="">
      <xdr:nvSpPr>
        <xdr:cNvPr id="444" name="フローチャート: 判断 443"/>
        <xdr:cNvSpPr/>
      </xdr:nvSpPr>
      <xdr:spPr>
        <a:xfrm>
          <a:off x="13843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159402</xdr:rowOff>
    </xdr:from>
    <xdr:ext cx="762000" cy="259045"/>
    <xdr:sp macro="" textlink="">
      <xdr:nvSpPr>
        <xdr:cNvPr id="445" name="テキスト ボックス 444"/>
        <xdr:cNvSpPr txBox="1"/>
      </xdr:nvSpPr>
      <xdr:spPr>
        <a:xfrm>
          <a:off x="13512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6" name="フローチャート: 判断 445"/>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47" name="テキスト ボックス 446"/>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127636</xdr:rowOff>
    </xdr:from>
    <xdr:to>
      <xdr:col>82</xdr:col>
      <xdr:colOff>158750</xdr:colOff>
      <xdr:row>78</xdr:row>
      <xdr:rowOff>57786</xdr:rowOff>
    </xdr:to>
    <xdr:sp macro="" textlink="">
      <xdr:nvSpPr>
        <xdr:cNvPr id="453" name="楕円 452"/>
        <xdr:cNvSpPr/>
      </xdr:nvSpPr>
      <xdr:spPr>
        <a:xfrm>
          <a:off x="16459200" y="133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99713</xdr:rowOff>
    </xdr:from>
    <xdr:ext cx="762000" cy="259045"/>
    <xdr:sp macro="" textlink="">
      <xdr:nvSpPr>
        <xdr:cNvPr id="454" name="公債費以外該当値テキスト"/>
        <xdr:cNvSpPr txBox="1"/>
      </xdr:nvSpPr>
      <xdr:spPr>
        <a:xfrm>
          <a:off x="16598900" y="1330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116205</xdr:rowOff>
    </xdr:from>
    <xdr:to>
      <xdr:col>78</xdr:col>
      <xdr:colOff>120650</xdr:colOff>
      <xdr:row>78</xdr:row>
      <xdr:rowOff>46355</xdr:rowOff>
    </xdr:to>
    <xdr:sp macro="" textlink="">
      <xdr:nvSpPr>
        <xdr:cNvPr id="455" name="楕円 454"/>
        <xdr:cNvSpPr/>
      </xdr:nvSpPr>
      <xdr:spPr>
        <a:xfrm>
          <a:off x="156210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31132</xdr:rowOff>
    </xdr:from>
    <xdr:ext cx="736600" cy="259045"/>
    <xdr:sp macro="" textlink="">
      <xdr:nvSpPr>
        <xdr:cNvPr id="456" name="テキスト ボックス 455"/>
        <xdr:cNvSpPr txBox="1"/>
      </xdr:nvSpPr>
      <xdr:spPr>
        <a:xfrm>
          <a:off x="15290800" y="13404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121920</xdr:rowOff>
    </xdr:from>
    <xdr:to>
      <xdr:col>74</xdr:col>
      <xdr:colOff>31750</xdr:colOff>
      <xdr:row>76</xdr:row>
      <xdr:rowOff>52070</xdr:rowOff>
    </xdr:to>
    <xdr:sp macro="" textlink="">
      <xdr:nvSpPr>
        <xdr:cNvPr id="457" name="楕円 456"/>
        <xdr:cNvSpPr/>
      </xdr:nvSpPr>
      <xdr:spPr>
        <a:xfrm>
          <a:off x="14732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62247</xdr:rowOff>
    </xdr:from>
    <xdr:ext cx="762000" cy="259045"/>
    <xdr:sp macro="" textlink="">
      <xdr:nvSpPr>
        <xdr:cNvPr id="458" name="テキスト ボックス 457"/>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70486</xdr:rowOff>
    </xdr:from>
    <xdr:to>
      <xdr:col>69</xdr:col>
      <xdr:colOff>142875</xdr:colOff>
      <xdr:row>77</xdr:row>
      <xdr:rowOff>636</xdr:rowOff>
    </xdr:to>
    <xdr:sp macro="" textlink="">
      <xdr:nvSpPr>
        <xdr:cNvPr id="459" name="楕円 458"/>
        <xdr:cNvSpPr/>
      </xdr:nvSpPr>
      <xdr:spPr>
        <a:xfrm>
          <a:off x="13843000" y="131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156863</xdr:rowOff>
    </xdr:from>
    <xdr:ext cx="762000" cy="259045"/>
    <xdr:sp macro="" textlink="">
      <xdr:nvSpPr>
        <xdr:cNvPr id="460" name="テキスト ボックス 459"/>
        <xdr:cNvSpPr txBox="1"/>
      </xdr:nvSpPr>
      <xdr:spPr>
        <a:xfrm>
          <a:off x="13512800" y="1318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59055</xdr:rowOff>
    </xdr:from>
    <xdr:to>
      <xdr:col>65</xdr:col>
      <xdr:colOff>53975</xdr:colOff>
      <xdr:row>75</xdr:row>
      <xdr:rowOff>160655</xdr:rowOff>
    </xdr:to>
    <xdr:sp macro="" textlink="">
      <xdr:nvSpPr>
        <xdr:cNvPr id="461" name="楕円 460"/>
        <xdr:cNvSpPr/>
      </xdr:nvSpPr>
      <xdr:spPr>
        <a:xfrm>
          <a:off x="129540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170832</xdr:rowOff>
    </xdr:from>
    <xdr:ext cx="762000" cy="259045"/>
    <xdr:sp macro="" textlink="">
      <xdr:nvSpPr>
        <xdr:cNvPr id="462" name="テキスト ボックス 461"/>
        <xdr:cNvSpPr txBox="1"/>
      </xdr:nvSpPr>
      <xdr:spPr>
        <a:xfrm>
          <a:off x="12623800" y="126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118281</xdr:rowOff>
    </xdr:from>
    <xdr:to>
      <xdr:col>29</xdr:col>
      <xdr:colOff>127000</xdr:colOff>
      <xdr:row>20</xdr:row>
      <xdr:rowOff>106611</xdr:rowOff>
    </xdr:to>
    <xdr:cxnSp macro="">
      <xdr:nvCxnSpPr>
        <xdr:cNvPr id="47" name="直線コネクタ 46"/>
        <xdr:cNvCxnSpPr/>
      </xdr:nvCxnSpPr>
      <xdr:spPr bwMode="auto">
        <a:xfrm flipV="1">
          <a:off x="5651500" y="2051856"/>
          <a:ext cx="0" cy="15313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78688</xdr:rowOff>
    </xdr:from>
    <xdr:ext cx="762000" cy="259045"/>
    <xdr:sp macro="" textlink="">
      <xdr:nvSpPr>
        <xdr:cNvPr id="48" name="人口1人当たり決算額の推移最小値テキスト130"/>
        <xdr:cNvSpPr txBox="1"/>
      </xdr:nvSpPr>
      <xdr:spPr>
        <a:xfrm>
          <a:off x="5740400" y="355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106611</xdr:rowOff>
    </xdr:from>
    <xdr:to>
      <xdr:col>30</xdr:col>
      <xdr:colOff>25400</xdr:colOff>
      <xdr:row>20</xdr:row>
      <xdr:rowOff>106611</xdr:rowOff>
    </xdr:to>
    <xdr:cxnSp macro="">
      <xdr:nvCxnSpPr>
        <xdr:cNvPr id="49" name="直線コネクタ 48"/>
        <xdr:cNvCxnSpPr/>
      </xdr:nvCxnSpPr>
      <xdr:spPr bwMode="auto">
        <a:xfrm>
          <a:off x="5562600" y="35832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33208</xdr:rowOff>
    </xdr:from>
    <xdr:ext cx="762000" cy="259045"/>
    <xdr:sp macro="" textlink="">
      <xdr:nvSpPr>
        <xdr:cNvPr id="50" name="人口1人当たり決算額の推移最大値テキスト130"/>
        <xdr:cNvSpPr txBox="1"/>
      </xdr:nvSpPr>
      <xdr:spPr>
        <a:xfrm>
          <a:off x="5740400" y="17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118281</xdr:rowOff>
    </xdr:from>
    <xdr:to>
      <xdr:col>30</xdr:col>
      <xdr:colOff>25400</xdr:colOff>
      <xdr:row>11</xdr:row>
      <xdr:rowOff>118281</xdr:rowOff>
    </xdr:to>
    <xdr:cxnSp macro="">
      <xdr:nvCxnSpPr>
        <xdr:cNvPr id="51" name="直線コネクタ 50"/>
        <xdr:cNvCxnSpPr/>
      </xdr:nvCxnSpPr>
      <xdr:spPr bwMode="auto">
        <a:xfrm>
          <a:off x="5562600" y="2051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79745</xdr:rowOff>
    </xdr:from>
    <xdr:to>
      <xdr:col>29</xdr:col>
      <xdr:colOff>127000</xdr:colOff>
      <xdr:row>16</xdr:row>
      <xdr:rowOff>93744</xdr:rowOff>
    </xdr:to>
    <xdr:cxnSp macro="">
      <xdr:nvCxnSpPr>
        <xdr:cNvPr id="52" name="直線コネクタ 51"/>
        <xdr:cNvCxnSpPr/>
      </xdr:nvCxnSpPr>
      <xdr:spPr bwMode="auto">
        <a:xfrm>
          <a:off x="5003800" y="2870570"/>
          <a:ext cx="647700" cy="13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154794</xdr:rowOff>
    </xdr:from>
    <xdr:ext cx="762000" cy="259045"/>
    <xdr:sp macro="" textlink="">
      <xdr:nvSpPr>
        <xdr:cNvPr id="53" name="人口1人当たり決算額の推移平均値テキスト130"/>
        <xdr:cNvSpPr txBox="1"/>
      </xdr:nvSpPr>
      <xdr:spPr>
        <a:xfrm>
          <a:off x="5740400" y="2945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11267</xdr:rowOff>
    </xdr:from>
    <xdr:to>
      <xdr:col>29</xdr:col>
      <xdr:colOff>177800</xdr:colOff>
      <xdr:row>17</xdr:row>
      <xdr:rowOff>112867</xdr:rowOff>
    </xdr:to>
    <xdr:sp macro="" textlink="">
      <xdr:nvSpPr>
        <xdr:cNvPr id="54" name="フローチャート: 判断 53"/>
        <xdr:cNvSpPr/>
      </xdr:nvSpPr>
      <xdr:spPr bwMode="auto">
        <a:xfrm>
          <a:off x="56007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79745</xdr:rowOff>
    </xdr:from>
    <xdr:to>
      <xdr:col>26</xdr:col>
      <xdr:colOff>50800</xdr:colOff>
      <xdr:row>16</xdr:row>
      <xdr:rowOff>95355</xdr:rowOff>
    </xdr:to>
    <xdr:cxnSp macro="">
      <xdr:nvCxnSpPr>
        <xdr:cNvPr id="55" name="直線コネクタ 54"/>
        <xdr:cNvCxnSpPr/>
      </xdr:nvCxnSpPr>
      <xdr:spPr bwMode="auto">
        <a:xfrm flipV="1">
          <a:off x="4305300" y="2870570"/>
          <a:ext cx="698500" cy="15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20073</xdr:rowOff>
    </xdr:from>
    <xdr:to>
      <xdr:col>26</xdr:col>
      <xdr:colOff>101600</xdr:colOff>
      <xdr:row>17</xdr:row>
      <xdr:rowOff>121673</xdr:rowOff>
    </xdr:to>
    <xdr:sp macro="" textlink="">
      <xdr:nvSpPr>
        <xdr:cNvPr id="56" name="フローチャート: 判断 55"/>
        <xdr:cNvSpPr/>
      </xdr:nvSpPr>
      <xdr:spPr bwMode="auto">
        <a:xfrm>
          <a:off x="49530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106450</xdr:rowOff>
    </xdr:from>
    <xdr:ext cx="736600" cy="259045"/>
    <xdr:sp macro="" textlink="">
      <xdr:nvSpPr>
        <xdr:cNvPr id="57" name="テキスト ボックス 56"/>
        <xdr:cNvSpPr txBox="1"/>
      </xdr:nvSpPr>
      <xdr:spPr>
        <a:xfrm>
          <a:off x="4622800" y="3068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91850</xdr:rowOff>
    </xdr:from>
    <xdr:to>
      <xdr:col>22</xdr:col>
      <xdr:colOff>114300</xdr:colOff>
      <xdr:row>16</xdr:row>
      <xdr:rowOff>95355</xdr:rowOff>
    </xdr:to>
    <xdr:cxnSp macro="">
      <xdr:nvCxnSpPr>
        <xdr:cNvPr id="58" name="直線コネクタ 57"/>
        <xdr:cNvCxnSpPr/>
      </xdr:nvCxnSpPr>
      <xdr:spPr bwMode="auto">
        <a:xfrm>
          <a:off x="3606800" y="2882675"/>
          <a:ext cx="698500" cy="3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145422</xdr:rowOff>
    </xdr:from>
    <xdr:to>
      <xdr:col>22</xdr:col>
      <xdr:colOff>165100</xdr:colOff>
      <xdr:row>17</xdr:row>
      <xdr:rowOff>75572</xdr:rowOff>
    </xdr:to>
    <xdr:sp macro="" textlink="">
      <xdr:nvSpPr>
        <xdr:cNvPr id="59" name="フローチャート: 判断 58"/>
        <xdr:cNvSpPr/>
      </xdr:nvSpPr>
      <xdr:spPr bwMode="auto">
        <a:xfrm>
          <a:off x="42545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60349</xdr:rowOff>
    </xdr:from>
    <xdr:ext cx="762000" cy="259045"/>
    <xdr:sp macro="" textlink="">
      <xdr:nvSpPr>
        <xdr:cNvPr id="60" name="テキスト ボックス 59"/>
        <xdr:cNvSpPr txBox="1"/>
      </xdr:nvSpPr>
      <xdr:spPr>
        <a:xfrm>
          <a:off x="3924300" y="302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91850</xdr:rowOff>
    </xdr:from>
    <xdr:to>
      <xdr:col>18</xdr:col>
      <xdr:colOff>177800</xdr:colOff>
      <xdr:row>16</xdr:row>
      <xdr:rowOff>169770</xdr:rowOff>
    </xdr:to>
    <xdr:cxnSp macro="">
      <xdr:nvCxnSpPr>
        <xdr:cNvPr id="61" name="直線コネクタ 60"/>
        <xdr:cNvCxnSpPr/>
      </xdr:nvCxnSpPr>
      <xdr:spPr bwMode="auto">
        <a:xfrm flipV="1">
          <a:off x="2908300" y="2882675"/>
          <a:ext cx="698500" cy="77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160706</xdr:rowOff>
    </xdr:from>
    <xdr:to>
      <xdr:col>19</xdr:col>
      <xdr:colOff>38100</xdr:colOff>
      <xdr:row>17</xdr:row>
      <xdr:rowOff>90856</xdr:rowOff>
    </xdr:to>
    <xdr:sp macro="" textlink="">
      <xdr:nvSpPr>
        <xdr:cNvPr id="62" name="フローチャート: 判断 61"/>
        <xdr:cNvSpPr/>
      </xdr:nvSpPr>
      <xdr:spPr bwMode="auto">
        <a:xfrm>
          <a:off x="35560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75633</xdr:rowOff>
    </xdr:from>
    <xdr:ext cx="762000" cy="259045"/>
    <xdr:sp macro="" textlink="">
      <xdr:nvSpPr>
        <xdr:cNvPr id="63" name="テキスト ボックス 62"/>
        <xdr:cNvSpPr txBox="1"/>
      </xdr:nvSpPr>
      <xdr:spPr>
        <a:xfrm>
          <a:off x="3225800" y="303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21782</xdr:rowOff>
    </xdr:from>
    <xdr:to>
      <xdr:col>15</xdr:col>
      <xdr:colOff>101600</xdr:colOff>
      <xdr:row>17</xdr:row>
      <xdr:rowOff>123382</xdr:rowOff>
    </xdr:to>
    <xdr:sp macro="" textlink="">
      <xdr:nvSpPr>
        <xdr:cNvPr id="64" name="フローチャート: 判断 63"/>
        <xdr:cNvSpPr/>
      </xdr:nvSpPr>
      <xdr:spPr bwMode="auto">
        <a:xfrm>
          <a:off x="28575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108159</xdr:rowOff>
    </xdr:from>
    <xdr:ext cx="762000" cy="259045"/>
    <xdr:sp macro="" textlink="">
      <xdr:nvSpPr>
        <xdr:cNvPr id="65" name="テキスト ボックス 64"/>
        <xdr:cNvSpPr txBox="1"/>
      </xdr:nvSpPr>
      <xdr:spPr>
        <a:xfrm>
          <a:off x="2527300" y="307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42944</xdr:rowOff>
    </xdr:from>
    <xdr:to>
      <xdr:col>29</xdr:col>
      <xdr:colOff>177800</xdr:colOff>
      <xdr:row>16</xdr:row>
      <xdr:rowOff>144544</xdr:rowOff>
    </xdr:to>
    <xdr:sp macro="" textlink="">
      <xdr:nvSpPr>
        <xdr:cNvPr id="71" name="楕円 70"/>
        <xdr:cNvSpPr/>
      </xdr:nvSpPr>
      <xdr:spPr bwMode="auto">
        <a:xfrm>
          <a:off x="5600700" y="2833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59471</xdr:rowOff>
    </xdr:from>
    <xdr:ext cx="762000" cy="259045"/>
    <xdr:sp macro="" textlink="">
      <xdr:nvSpPr>
        <xdr:cNvPr id="72" name="人口1人当たり決算額の推移該当値テキスト130"/>
        <xdr:cNvSpPr txBox="1"/>
      </xdr:nvSpPr>
      <xdr:spPr>
        <a:xfrm>
          <a:off x="5740400" y="267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28945</xdr:rowOff>
    </xdr:from>
    <xdr:to>
      <xdr:col>26</xdr:col>
      <xdr:colOff>101600</xdr:colOff>
      <xdr:row>16</xdr:row>
      <xdr:rowOff>130545</xdr:rowOff>
    </xdr:to>
    <xdr:sp macro="" textlink="">
      <xdr:nvSpPr>
        <xdr:cNvPr id="73" name="楕円 72"/>
        <xdr:cNvSpPr/>
      </xdr:nvSpPr>
      <xdr:spPr bwMode="auto">
        <a:xfrm>
          <a:off x="4953000" y="2819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140722</xdr:rowOff>
    </xdr:from>
    <xdr:ext cx="736600" cy="259045"/>
    <xdr:sp macro="" textlink="">
      <xdr:nvSpPr>
        <xdr:cNvPr id="74" name="テキスト ボックス 73"/>
        <xdr:cNvSpPr txBox="1"/>
      </xdr:nvSpPr>
      <xdr:spPr>
        <a:xfrm>
          <a:off x="4622800" y="2588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44555</xdr:rowOff>
    </xdr:from>
    <xdr:to>
      <xdr:col>22</xdr:col>
      <xdr:colOff>165100</xdr:colOff>
      <xdr:row>16</xdr:row>
      <xdr:rowOff>146155</xdr:rowOff>
    </xdr:to>
    <xdr:sp macro="" textlink="">
      <xdr:nvSpPr>
        <xdr:cNvPr id="75" name="楕円 74"/>
        <xdr:cNvSpPr/>
      </xdr:nvSpPr>
      <xdr:spPr bwMode="auto">
        <a:xfrm>
          <a:off x="4254500" y="2835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156332</xdr:rowOff>
    </xdr:from>
    <xdr:ext cx="762000" cy="259045"/>
    <xdr:sp macro="" textlink="">
      <xdr:nvSpPr>
        <xdr:cNvPr id="76" name="テキスト ボックス 75"/>
        <xdr:cNvSpPr txBox="1"/>
      </xdr:nvSpPr>
      <xdr:spPr>
        <a:xfrm>
          <a:off x="3924300" y="2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41050</xdr:rowOff>
    </xdr:from>
    <xdr:to>
      <xdr:col>19</xdr:col>
      <xdr:colOff>38100</xdr:colOff>
      <xdr:row>16</xdr:row>
      <xdr:rowOff>142650</xdr:rowOff>
    </xdr:to>
    <xdr:sp macro="" textlink="">
      <xdr:nvSpPr>
        <xdr:cNvPr id="77" name="楕円 76"/>
        <xdr:cNvSpPr/>
      </xdr:nvSpPr>
      <xdr:spPr bwMode="auto">
        <a:xfrm>
          <a:off x="3556000" y="2831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152827</xdr:rowOff>
    </xdr:from>
    <xdr:ext cx="762000" cy="259045"/>
    <xdr:sp macro="" textlink="">
      <xdr:nvSpPr>
        <xdr:cNvPr id="78" name="テキスト ボックス 77"/>
        <xdr:cNvSpPr txBox="1"/>
      </xdr:nvSpPr>
      <xdr:spPr>
        <a:xfrm>
          <a:off x="3225800" y="260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118970</xdr:rowOff>
    </xdr:from>
    <xdr:to>
      <xdr:col>15</xdr:col>
      <xdr:colOff>101600</xdr:colOff>
      <xdr:row>17</xdr:row>
      <xdr:rowOff>49120</xdr:rowOff>
    </xdr:to>
    <xdr:sp macro="" textlink="">
      <xdr:nvSpPr>
        <xdr:cNvPr id="79" name="楕円 78"/>
        <xdr:cNvSpPr/>
      </xdr:nvSpPr>
      <xdr:spPr bwMode="auto">
        <a:xfrm>
          <a:off x="2857500" y="2909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59297</xdr:rowOff>
    </xdr:from>
    <xdr:ext cx="762000" cy="259045"/>
    <xdr:sp macro="" textlink="">
      <xdr:nvSpPr>
        <xdr:cNvPr id="80" name="テキスト ボックス 79"/>
        <xdr:cNvSpPr txBox="1"/>
      </xdr:nvSpPr>
      <xdr:spPr>
        <a:xfrm>
          <a:off x="2527300" y="2678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155941</xdr:rowOff>
    </xdr:from>
    <xdr:to>
      <xdr:col>29</xdr:col>
      <xdr:colOff>127000</xdr:colOff>
      <xdr:row>37</xdr:row>
      <xdr:rowOff>197729</xdr:rowOff>
    </xdr:to>
    <xdr:cxnSp macro="">
      <xdr:nvCxnSpPr>
        <xdr:cNvPr id="107" name="直線コネクタ 106"/>
        <xdr:cNvCxnSpPr/>
      </xdr:nvCxnSpPr>
      <xdr:spPr bwMode="auto">
        <a:xfrm flipV="1">
          <a:off x="5651500" y="6080491"/>
          <a:ext cx="0" cy="12419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169806</xdr:rowOff>
    </xdr:from>
    <xdr:ext cx="762000" cy="259045"/>
    <xdr:sp macro="" textlink="">
      <xdr:nvSpPr>
        <xdr:cNvPr id="108" name="人口1人当たり決算額の推移最小値テキスト445"/>
        <xdr:cNvSpPr txBox="1"/>
      </xdr:nvSpPr>
      <xdr:spPr>
        <a:xfrm>
          <a:off x="5740400" y="729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197729</xdr:rowOff>
    </xdr:from>
    <xdr:to>
      <xdr:col>30</xdr:col>
      <xdr:colOff>25400</xdr:colOff>
      <xdr:row>37</xdr:row>
      <xdr:rowOff>197729</xdr:rowOff>
    </xdr:to>
    <xdr:cxnSp macro="">
      <xdr:nvCxnSpPr>
        <xdr:cNvPr id="109" name="直線コネクタ 108"/>
        <xdr:cNvCxnSpPr/>
      </xdr:nvCxnSpPr>
      <xdr:spPr bwMode="auto">
        <a:xfrm>
          <a:off x="5562600" y="73224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70868</xdr:rowOff>
    </xdr:from>
    <xdr:ext cx="762000" cy="259045"/>
    <xdr:sp macro="" textlink="">
      <xdr:nvSpPr>
        <xdr:cNvPr id="110" name="人口1人当たり決算額の推移最大値テキスト445"/>
        <xdr:cNvSpPr txBox="1"/>
      </xdr:nvSpPr>
      <xdr:spPr>
        <a:xfrm>
          <a:off x="5740400" y="582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155941</xdr:rowOff>
    </xdr:from>
    <xdr:to>
      <xdr:col>30</xdr:col>
      <xdr:colOff>25400</xdr:colOff>
      <xdr:row>33</xdr:row>
      <xdr:rowOff>155941</xdr:rowOff>
    </xdr:to>
    <xdr:cxnSp macro="">
      <xdr:nvCxnSpPr>
        <xdr:cNvPr id="111" name="直線コネクタ 110"/>
        <xdr:cNvCxnSpPr/>
      </xdr:nvCxnSpPr>
      <xdr:spPr bwMode="auto">
        <a:xfrm>
          <a:off x="5562600" y="60804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36314</xdr:rowOff>
    </xdr:from>
    <xdr:to>
      <xdr:col>29</xdr:col>
      <xdr:colOff>127000</xdr:colOff>
      <xdr:row>35</xdr:row>
      <xdr:rowOff>116050</xdr:rowOff>
    </xdr:to>
    <xdr:cxnSp macro="">
      <xdr:nvCxnSpPr>
        <xdr:cNvPr id="112" name="直線コネクタ 111"/>
        <xdr:cNvCxnSpPr/>
      </xdr:nvCxnSpPr>
      <xdr:spPr bwMode="auto">
        <a:xfrm flipV="1">
          <a:off x="5003800" y="6646664"/>
          <a:ext cx="647700" cy="79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122069</xdr:rowOff>
    </xdr:from>
    <xdr:ext cx="762000" cy="259045"/>
    <xdr:sp macro="" textlink="">
      <xdr:nvSpPr>
        <xdr:cNvPr id="113" name="人口1人当たり決算額の推移平均値テキスト445"/>
        <xdr:cNvSpPr txBox="1"/>
      </xdr:nvSpPr>
      <xdr:spPr>
        <a:xfrm>
          <a:off x="5740400" y="6732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149992</xdr:rowOff>
    </xdr:from>
    <xdr:to>
      <xdr:col>29</xdr:col>
      <xdr:colOff>177800</xdr:colOff>
      <xdr:row>35</xdr:row>
      <xdr:rowOff>251592</xdr:rowOff>
    </xdr:to>
    <xdr:sp macro="" textlink="">
      <xdr:nvSpPr>
        <xdr:cNvPr id="114" name="フローチャート: 判断 113"/>
        <xdr:cNvSpPr/>
      </xdr:nvSpPr>
      <xdr:spPr bwMode="auto">
        <a:xfrm>
          <a:off x="56007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116050</xdr:rowOff>
    </xdr:from>
    <xdr:to>
      <xdr:col>26</xdr:col>
      <xdr:colOff>50800</xdr:colOff>
      <xdr:row>35</xdr:row>
      <xdr:rowOff>224978</xdr:rowOff>
    </xdr:to>
    <xdr:cxnSp macro="">
      <xdr:nvCxnSpPr>
        <xdr:cNvPr id="115" name="直線コネクタ 114"/>
        <xdr:cNvCxnSpPr/>
      </xdr:nvCxnSpPr>
      <xdr:spPr bwMode="auto">
        <a:xfrm flipV="1">
          <a:off x="4305300" y="6726400"/>
          <a:ext cx="698500" cy="108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163228</xdr:rowOff>
    </xdr:from>
    <xdr:to>
      <xdr:col>26</xdr:col>
      <xdr:colOff>101600</xdr:colOff>
      <xdr:row>35</xdr:row>
      <xdr:rowOff>264828</xdr:rowOff>
    </xdr:to>
    <xdr:sp macro="" textlink="">
      <xdr:nvSpPr>
        <xdr:cNvPr id="116" name="フローチャート: 判断 115"/>
        <xdr:cNvSpPr/>
      </xdr:nvSpPr>
      <xdr:spPr bwMode="auto">
        <a:xfrm>
          <a:off x="49530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249605</xdr:rowOff>
    </xdr:from>
    <xdr:ext cx="736600" cy="259045"/>
    <xdr:sp macro="" textlink="">
      <xdr:nvSpPr>
        <xdr:cNvPr id="117" name="テキスト ボックス 116"/>
        <xdr:cNvSpPr txBox="1"/>
      </xdr:nvSpPr>
      <xdr:spPr>
        <a:xfrm>
          <a:off x="4622800" y="6859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224978</xdr:rowOff>
    </xdr:from>
    <xdr:to>
      <xdr:col>22</xdr:col>
      <xdr:colOff>114300</xdr:colOff>
      <xdr:row>35</xdr:row>
      <xdr:rowOff>231745</xdr:rowOff>
    </xdr:to>
    <xdr:cxnSp macro="">
      <xdr:nvCxnSpPr>
        <xdr:cNvPr id="118" name="直線コネクタ 117"/>
        <xdr:cNvCxnSpPr/>
      </xdr:nvCxnSpPr>
      <xdr:spPr bwMode="auto">
        <a:xfrm flipV="1">
          <a:off x="3606800" y="6835328"/>
          <a:ext cx="698500" cy="6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118994</xdr:rowOff>
    </xdr:from>
    <xdr:to>
      <xdr:col>22</xdr:col>
      <xdr:colOff>165100</xdr:colOff>
      <xdr:row>35</xdr:row>
      <xdr:rowOff>220594</xdr:rowOff>
    </xdr:to>
    <xdr:sp macro="" textlink="">
      <xdr:nvSpPr>
        <xdr:cNvPr id="119" name="フローチャート: 判断 118"/>
        <xdr:cNvSpPr/>
      </xdr:nvSpPr>
      <xdr:spPr bwMode="auto">
        <a:xfrm>
          <a:off x="42545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230771</xdr:rowOff>
    </xdr:from>
    <xdr:ext cx="762000" cy="259045"/>
    <xdr:sp macro="" textlink="">
      <xdr:nvSpPr>
        <xdr:cNvPr id="120" name="テキスト ボックス 119"/>
        <xdr:cNvSpPr txBox="1"/>
      </xdr:nvSpPr>
      <xdr:spPr>
        <a:xfrm>
          <a:off x="39243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38691</xdr:rowOff>
    </xdr:from>
    <xdr:to>
      <xdr:col>18</xdr:col>
      <xdr:colOff>177800</xdr:colOff>
      <xdr:row>35</xdr:row>
      <xdr:rowOff>231745</xdr:rowOff>
    </xdr:to>
    <xdr:cxnSp macro="">
      <xdr:nvCxnSpPr>
        <xdr:cNvPr id="121" name="直線コネクタ 120"/>
        <xdr:cNvCxnSpPr/>
      </xdr:nvCxnSpPr>
      <xdr:spPr bwMode="auto">
        <a:xfrm>
          <a:off x="2908300" y="6649041"/>
          <a:ext cx="698500" cy="193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69502</xdr:rowOff>
    </xdr:from>
    <xdr:to>
      <xdr:col>19</xdr:col>
      <xdr:colOff>38100</xdr:colOff>
      <xdr:row>35</xdr:row>
      <xdr:rowOff>171102</xdr:rowOff>
    </xdr:to>
    <xdr:sp macro="" textlink="">
      <xdr:nvSpPr>
        <xdr:cNvPr id="122" name="フローチャート: 判断 121"/>
        <xdr:cNvSpPr/>
      </xdr:nvSpPr>
      <xdr:spPr bwMode="auto">
        <a:xfrm>
          <a:off x="35560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181279</xdr:rowOff>
    </xdr:from>
    <xdr:ext cx="762000" cy="259045"/>
    <xdr:sp macro="" textlink="">
      <xdr:nvSpPr>
        <xdr:cNvPr id="123" name="テキスト ボックス 122"/>
        <xdr:cNvSpPr txBox="1"/>
      </xdr:nvSpPr>
      <xdr:spPr>
        <a:xfrm>
          <a:off x="3225800" y="64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313372</xdr:rowOff>
    </xdr:from>
    <xdr:to>
      <xdr:col>15</xdr:col>
      <xdr:colOff>101600</xdr:colOff>
      <xdr:row>35</xdr:row>
      <xdr:rowOff>72072</xdr:rowOff>
    </xdr:to>
    <xdr:sp macro="" textlink="">
      <xdr:nvSpPr>
        <xdr:cNvPr id="124" name="フローチャート: 判断 123"/>
        <xdr:cNvSpPr/>
      </xdr:nvSpPr>
      <xdr:spPr bwMode="auto">
        <a:xfrm>
          <a:off x="2857500" y="6580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82249</xdr:rowOff>
    </xdr:from>
    <xdr:ext cx="762000" cy="259045"/>
    <xdr:sp macro="" textlink="">
      <xdr:nvSpPr>
        <xdr:cNvPr id="125" name="テキスト ボックス 124"/>
        <xdr:cNvSpPr txBox="1"/>
      </xdr:nvSpPr>
      <xdr:spPr>
        <a:xfrm>
          <a:off x="2527300" y="634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328414</xdr:rowOff>
    </xdr:from>
    <xdr:to>
      <xdr:col>29</xdr:col>
      <xdr:colOff>177800</xdr:colOff>
      <xdr:row>35</xdr:row>
      <xdr:rowOff>87114</xdr:rowOff>
    </xdr:to>
    <xdr:sp macro="" textlink="">
      <xdr:nvSpPr>
        <xdr:cNvPr id="131" name="楕円 130"/>
        <xdr:cNvSpPr/>
      </xdr:nvSpPr>
      <xdr:spPr bwMode="auto">
        <a:xfrm>
          <a:off x="5600700" y="6595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173491</xdr:rowOff>
    </xdr:from>
    <xdr:ext cx="762000" cy="259045"/>
    <xdr:sp macro="" textlink="">
      <xdr:nvSpPr>
        <xdr:cNvPr id="132" name="人口1人当たり決算額の推移該当値テキスト445"/>
        <xdr:cNvSpPr txBox="1"/>
      </xdr:nvSpPr>
      <xdr:spPr>
        <a:xfrm>
          <a:off x="5740400" y="6440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65250</xdr:rowOff>
    </xdr:from>
    <xdr:to>
      <xdr:col>26</xdr:col>
      <xdr:colOff>101600</xdr:colOff>
      <xdr:row>35</xdr:row>
      <xdr:rowOff>166850</xdr:rowOff>
    </xdr:to>
    <xdr:sp macro="" textlink="">
      <xdr:nvSpPr>
        <xdr:cNvPr id="133" name="楕円 132"/>
        <xdr:cNvSpPr/>
      </xdr:nvSpPr>
      <xdr:spPr bwMode="auto">
        <a:xfrm>
          <a:off x="4953000" y="6675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177027</xdr:rowOff>
    </xdr:from>
    <xdr:ext cx="736600" cy="259045"/>
    <xdr:sp macro="" textlink="">
      <xdr:nvSpPr>
        <xdr:cNvPr id="134" name="テキスト ボックス 133"/>
        <xdr:cNvSpPr txBox="1"/>
      </xdr:nvSpPr>
      <xdr:spPr>
        <a:xfrm>
          <a:off x="4622800" y="64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174178</xdr:rowOff>
    </xdr:from>
    <xdr:to>
      <xdr:col>22</xdr:col>
      <xdr:colOff>165100</xdr:colOff>
      <xdr:row>35</xdr:row>
      <xdr:rowOff>275778</xdr:rowOff>
    </xdr:to>
    <xdr:sp macro="" textlink="">
      <xdr:nvSpPr>
        <xdr:cNvPr id="135" name="楕円 134"/>
        <xdr:cNvSpPr/>
      </xdr:nvSpPr>
      <xdr:spPr bwMode="auto">
        <a:xfrm>
          <a:off x="4254500" y="6784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260555</xdr:rowOff>
    </xdr:from>
    <xdr:ext cx="762000" cy="259045"/>
    <xdr:sp macro="" textlink="">
      <xdr:nvSpPr>
        <xdr:cNvPr id="136" name="テキスト ボックス 135"/>
        <xdr:cNvSpPr txBox="1"/>
      </xdr:nvSpPr>
      <xdr:spPr>
        <a:xfrm>
          <a:off x="3924300" y="687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180945</xdr:rowOff>
    </xdr:from>
    <xdr:to>
      <xdr:col>19</xdr:col>
      <xdr:colOff>38100</xdr:colOff>
      <xdr:row>35</xdr:row>
      <xdr:rowOff>282545</xdr:rowOff>
    </xdr:to>
    <xdr:sp macro="" textlink="">
      <xdr:nvSpPr>
        <xdr:cNvPr id="137" name="楕円 136"/>
        <xdr:cNvSpPr/>
      </xdr:nvSpPr>
      <xdr:spPr bwMode="auto">
        <a:xfrm>
          <a:off x="3556000" y="6791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267322</xdr:rowOff>
    </xdr:from>
    <xdr:ext cx="762000" cy="259045"/>
    <xdr:sp macro="" textlink="">
      <xdr:nvSpPr>
        <xdr:cNvPr id="138" name="テキスト ボックス 137"/>
        <xdr:cNvSpPr txBox="1"/>
      </xdr:nvSpPr>
      <xdr:spPr>
        <a:xfrm>
          <a:off x="3225800" y="687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330791</xdr:rowOff>
    </xdr:from>
    <xdr:to>
      <xdr:col>15</xdr:col>
      <xdr:colOff>101600</xdr:colOff>
      <xdr:row>35</xdr:row>
      <xdr:rowOff>89491</xdr:rowOff>
    </xdr:to>
    <xdr:sp macro="" textlink="">
      <xdr:nvSpPr>
        <xdr:cNvPr id="139" name="楕円 138"/>
        <xdr:cNvSpPr/>
      </xdr:nvSpPr>
      <xdr:spPr bwMode="auto">
        <a:xfrm>
          <a:off x="2857500" y="6598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74268</xdr:rowOff>
    </xdr:from>
    <xdr:ext cx="762000" cy="259045"/>
    <xdr:sp macro="" textlink="">
      <xdr:nvSpPr>
        <xdr:cNvPr id="140" name="テキスト ボックス 139"/>
        <xdr:cNvSpPr txBox="1"/>
      </xdr:nvSpPr>
      <xdr:spPr>
        <a:xfrm>
          <a:off x="2527300" y="6684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16,575
16,478
189.83
11,865,814
11,251,536
548,861
6,913,337
10,767,196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138998</xdr:rowOff>
    </xdr:from>
    <xdr:to>
      <xdr:col>24</xdr:col>
      <xdr:colOff>62865</xdr:colOff>
      <xdr:row>39</xdr:row>
      <xdr:rowOff>164258</xdr:rowOff>
    </xdr:to>
    <xdr:cxnSp macro="">
      <xdr:nvCxnSpPr>
        <xdr:cNvPr id="58" name="直線コネクタ 57"/>
        <xdr:cNvCxnSpPr/>
      </xdr:nvCxnSpPr>
      <xdr:spPr>
        <a:xfrm flipV="1">
          <a:off x="4633595" y="5282498"/>
          <a:ext cx="1270" cy="156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168085</xdr:rowOff>
    </xdr:from>
    <xdr:ext cx="534377" cy="259045"/>
    <xdr:sp macro="" textlink="">
      <xdr:nvSpPr>
        <xdr:cNvPr id="59" name="人件費最小値テキスト"/>
        <xdr:cNvSpPr txBox="1"/>
      </xdr:nvSpPr>
      <xdr:spPr>
        <a:xfrm>
          <a:off x="4686300" y="685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164258</xdr:rowOff>
    </xdr:from>
    <xdr:to>
      <xdr:col>24</xdr:col>
      <xdr:colOff>152400</xdr:colOff>
      <xdr:row>39</xdr:row>
      <xdr:rowOff>164258</xdr:rowOff>
    </xdr:to>
    <xdr:cxnSp macro="">
      <xdr:nvCxnSpPr>
        <xdr:cNvPr id="60" name="直線コネクタ 59"/>
        <xdr:cNvCxnSpPr/>
      </xdr:nvCxnSpPr>
      <xdr:spPr>
        <a:xfrm>
          <a:off x="4546600" y="685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85675</xdr:rowOff>
    </xdr:from>
    <xdr:ext cx="599010" cy="259045"/>
    <xdr:sp macro="" textlink="">
      <xdr:nvSpPr>
        <xdr:cNvPr id="61" name="人件費最大値テキスト"/>
        <xdr:cNvSpPr txBox="1"/>
      </xdr:nvSpPr>
      <xdr:spPr>
        <a:xfrm>
          <a:off x="4686300" y="505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138998</xdr:rowOff>
    </xdr:from>
    <xdr:to>
      <xdr:col>24</xdr:col>
      <xdr:colOff>152400</xdr:colOff>
      <xdr:row>30</xdr:row>
      <xdr:rowOff>138998</xdr:rowOff>
    </xdr:to>
    <xdr:cxnSp macro="">
      <xdr:nvCxnSpPr>
        <xdr:cNvPr id="62" name="直線コネクタ 61"/>
        <xdr:cNvCxnSpPr/>
      </xdr:nvCxnSpPr>
      <xdr:spPr>
        <a:xfrm>
          <a:off x="4546600" y="52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165499</xdr:rowOff>
    </xdr:from>
    <xdr:to>
      <xdr:col>24</xdr:col>
      <xdr:colOff>63500</xdr:colOff>
      <xdr:row>36</xdr:row>
      <xdr:rowOff>39524</xdr:rowOff>
    </xdr:to>
    <xdr:cxnSp macro="">
      <xdr:nvCxnSpPr>
        <xdr:cNvPr id="63" name="直線コネクタ 62"/>
        <xdr:cNvCxnSpPr/>
      </xdr:nvCxnSpPr>
      <xdr:spPr>
        <a:xfrm>
          <a:off x="3797300" y="6166249"/>
          <a:ext cx="838200" cy="4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47031</xdr:rowOff>
    </xdr:from>
    <xdr:ext cx="534377" cy="259045"/>
    <xdr:sp macro="" textlink="">
      <xdr:nvSpPr>
        <xdr:cNvPr id="64" name="人件費平均値テキスト"/>
        <xdr:cNvSpPr txBox="1"/>
      </xdr:nvSpPr>
      <xdr:spPr>
        <a:xfrm>
          <a:off x="4686300" y="6219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68604</xdr:rowOff>
    </xdr:from>
    <xdr:to>
      <xdr:col>24</xdr:col>
      <xdr:colOff>114300</xdr:colOff>
      <xdr:row>36</xdr:row>
      <xdr:rowOff>170204</xdr:rowOff>
    </xdr:to>
    <xdr:sp macro="" textlink="">
      <xdr:nvSpPr>
        <xdr:cNvPr id="65" name="フローチャート: 判断 64"/>
        <xdr:cNvSpPr/>
      </xdr:nvSpPr>
      <xdr:spPr>
        <a:xfrm>
          <a:off x="45847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165499</xdr:rowOff>
    </xdr:from>
    <xdr:to>
      <xdr:col>19</xdr:col>
      <xdr:colOff>177800</xdr:colOff>
      <xdr:row>36</xdr:row>
      <xdr:rowOff>5561</xdr:rowOff>
    </xdr:to>
    <xdr:cxnSp macro="">
      <xdr:nvCxnSpPr>
        <xdr:cNvPr id="66" name="直線コネクタ 65"/>
        <xdr:cNvCxnSpPr/>
      </xdr:nvCxnSpPr>
      <xdr:spPr>
        <a:xfrm flipV="1">
          <a:off x="2908300" y="6166249"/>
          <a:ext cx="889000" cy="1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66644</xdr:rowOff>
    </xdr:from>
    <xdr:to>
      <xdr:col>20</xdr:col>
      <xdr:colOff>38100</xdr:colOff>
      <xdr:row>36</xdr:row>
      <xdr:rowOff>168244</xdr:rowOff>
    </xdr:to>
    <xdr:sp macro="" textlink="">
      <xdr:nvSpPr>
        <xdr:cNvPr id="67" name="フローチャート: 判断 66"/>
        <xdr:cNvSpPr/>
      </xdr:nvSpPr>
      <xdr:spPr>
        <a:xfrm>
          <a:off x="3746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159371</xdr:rowOff>
    </xdr:from>
    <xdr:ext cx="534377" cy="259045"/>
    <xdr:sp macro="" textlink="">
      <xdr:nvSpPr>
        <xdr:cNvPr id="68" name="テキスト ボックス 67"/>
        <xdr:cNvSpPr txBox="1"/>
      </xdr:nvSpPr>
      <xdr:spPr>
        <a:xfrm>
          <a:off x="3530111" y="63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5561</xdr:rowOff>
    </xdr:from>
    <xdr:to>
      <xdr:col>15</xdr:col>
      <xdr:colOff>50800</xdr:colOff>
      <xdr:row>36</xdr:row>
      <xdr:rowOff>24436</xdr:rowOff>
    </xdr:to>
    <xdr:cxnSp macro="">
      <xdr:nvCxnSpPr>
        <xdr:cNvPr id="69" name="直線コネクタ 68"/>
        <xdr:cNvCxnSpPr/>
      </xdr:nvCxnSpPr>
      <xdr:spPr>
        <a:xfrm flipV="1">
          <a:off x="2019300" y="6177761"/>
          <a:ext cx="8890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158052</xdr:rowOff>
    </xdr:from>
    <xdr:to>
      <xdr:col>15</xdr:col>
      <xdr:colOff>101600</xdr:colOff>
      <xdr:row>36</xdr:row>
      <xdr:rowOff>88202</xdr:rowOff>
    </xdr:to>
    <xdr:sp macro="" textlink="">
      <xdr:nvSpPr>
        <xdr:cNvPr id="70" name="フローチャート: 判断 69"/>
        <xdr:cNvSpPr/>
      </xdr:nvSpPr>
      <xdr:spPr>
        <a:xfrm>
          <a:off x="2857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79329</xdr:rowOff>
    </xdr:from>
    <xdr:ext cx="534377" cy="259045"/>
    <xdr:sp macro="" textlink="">
      <xdr:nvSpPr>
        <xdr:cNvPr id="71" name="テキスト ボックス 70"/>
        <xdr:cNvSpPr txBox="1"/>
      </xdr:nvSpPr>
      <xdr:spPr>
        <a:xfrm>
          <a:off x="2641111" y="625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24436</xdr:rowOff>
    </xdr:from>
    <xdr:to>
      <xdr:col>10</xdr:col>
      <xdr:colOff>114300</xdr:colOff>
      <xdr:row>36</xdr:row>
      <xdr:rowOff>66319</xdr:rowOff>
    </xdr:to>
    <xdr:cxnSp macro="">
      <xdr:nvCxnSpPr>
        <xdr:cNvPr id="72" name="直線コネクタ 71"/>
        <xdr:cNvCxnSpPr/>
      </xdr:nvCxnSpPr>
      <xdr:spPr>
        <a:xfrm flipV="1">
          <a:off x="1130300" y="6196636"/>
          <a:ext cx="889000" cy="4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2914</xdr:rowOff>
    </xdr:from>
    <xdr:to>
      <xdr:col>10</xdr:col>
      <xdr:colOff>165100</xdr:colOff>
      <xdr:row>36</xdr:row>
      <xdr:rowOff>104514</xdr:rowOff>
    </xdr:to>
    <xdr:sp macro="" textlink="">
      <xdr:nvSpPr>
        <xdr:cNvPr id="73" name="フローチャート: 判断 72"/>
        <xdr:cNvSpPr/>
      </xdr:nvSpPr>
      <xdr:spPr>
        <a:xfrm>
          <a:off x="1968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95641</xdr:rowOff>
    </xdr:from>
    <xdr:ext cx="534377" cy="259045"/>
    <xdr:sp macro="" textlink="">
      <xdr:nvSpPr>
        <xdr:cNvPr id="74" name="テキスト ボックス 73"/>
        <xdr:cNvSpPr txBox="1"/>
      </xdr:nvSpPr>
      <xdr:spPr>
        <a:xfrm>
          <a:off x="1752111" y="62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28615</xdr:rowOff>
    </xdr:from>
    <xdr:to>
      <xdr:col>6</xdr:col>
      <xdr:colOff>38100</xdr:colOff>
      <xdr:row>36</xdr:row>
      <xdr:rowOff>130215</xdr:rowOff>
    </xdr:to>
    <xdr:sp macro="" textlink="">
      <xdr:nvSpPr>
        <xdr:cNvPr id="75" name="フローチャート: 判断 74"/>
        <xdr:cNvSpPr/>
      </xdr:nvSpPr>
      <xdr:spPr>
        <a:xfrm>
          <a:off x="1079500" y="620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121342</xdr:rowOff>
    </xdr:from>
    <xdr:ext cx="534377" cy="259045"/>
    <xdr:sp macro="" textlink="">
      <xdr:nvSpPr>
        <xdr:cNvPr id="76" name="テキスト ボックス 75"/>
        <xdr:cNvSpPr txBox="1"/>
      </xdr:nvSpPr>
      <xdr:spPr>
        <a:xfrm>
          <a:off x="863111" y="629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160174</xdr:rowOff>
    </xdr:from>
    <xdr:to>
      <xdr:col>24</xdr:col>
      <xdr:colOff>114300</xdr:colOff>
      <xdr:row>36</xdr:row>
      <xdr:rowOff>90324</xdr:rowOff>
    </xdr:to>
    <xdr:sp macro="" textlink="">
      <xdr:nvSpPr>
        <xdr:cNvPr id="82" name="楕円 81"/>
        <xdr:cNvSpPr/>
      </xdr:nvSpPr>
      <xdr:spPr>
        <a:xfrm>
          <a:off x="4584700" y="61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11601</xdr:rowOff>
    </xdr:from>
    <xdr:ext cx="534377" cy="259045"/>
    <xdr:sp macro="" textlink="">
      <xdr:nvSpPr>
        <xdr:cNvPr id="83" name="人件費該当値テキスト"/>
        <xdr:cNvSpPr txBox="1"/>
      </xdr:nvSpPr>
      <xdr:spPr>
        <a:xfrm>
          <a:off x="4686300" y="601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114699</xdr:rowOff>
    </xdr:from>
    <xdr:to>
      <xdr:col>20</xdr:col>
      <xdr:colOff>38100</xdr:colOff>
      <xdr:row>36</xdr:row>
      <xdr:rowOff>44849</xdr:rowOff>
    </xdr:to>
    <xdr:sp macro="" textlink="">
      <xdr:nvSpPr>
        <xdr:cNvPr id="84" name="楕円 83"/>
        <xdr:cNvSpPr/>
      </xdr:nvSpPr>
      <xdr:spPr>
        <a:xfrm>
          <a:off x="3746500" y="611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61376</xdr:rowOff>
    </xdr:from>
    <xdr:ext cx="534377" cy="259045"/>
    <xdr:sp macro="" textlink="">
      <xdr:nvSpPr>
        <xdr:cNvPr id="85" name="テキスト ボックス 84"/>
        <xdr:cNvSpPr txBox="1"/>
      </xdr:nvSpPr>
      <xdr:spPr>
        <a:xfrm>
          <a:off x="3530111" y="589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126211</xdr:rowOff>
    </xdr:from>
    <xdr:to>
      <xdr:col>15</xdr:col>
      <xdr:colOff>101600</xdr:colOff>
      <xdr:row>36</xdr:row>
      <xdr:rowOff>56361</xdr:rowOff>
    </xdr:to>
    <xdr:sp macro="" textlink="">
      <xdr:nvSpPr>
        <xdr:cNvPr id="86" name="楕円 85"/>
        <xdr:cNvSpPr/>
      </xdr:nvSpPr>
      <xdr:spPr>
        <a:xfrm>
          <a:off x="2857500" y="612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72888</xdr:rowOff>
    </xdr:from>
    <xdr:ext cx="534377" cy="259045"/>
    <xdr:sp macro="" textlink="">
      <xdr:nvSpPr>
        <xdr:cNvPr id="87" name="テキスト ボックス 86"/>
        <xdr:cNvSpPr txBox="1"/>
      </xdr:nvSpPr>
      <xdr:spPr>
        <a:xfrm>
          <a:off x="2641111" y="590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145086</xdr:rowOff>
    </xdr:from>
    <xdr:to>
      <xdr:col>10</xdr:col>
      <xdr:colOff>165100</xdr:colOff>
      <xdr:row>36</xdr:row>
      <xdr:rowOff>75236</xdr:rowOff>
    </xdr:to>
    <xdr:sp macro="" textlink="">
      <xdr:nvSpPr>
        <xdr:cNvPr id="88" name="楕円 87"/>
        <xdr:cNvSpPr/>
      </xdr:nvSpPr>
      <xdr:spPr>
        <a:xfrm>
          <a:off x="1968500" y="614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91763</xdr:rowOff>
    </xdr:from>
    <xdr:ext cx="534377" cy="259045"/>
    <xdr:sp macro="" textlink="">
      <xdr:nvSpPr>
        <xdr:cNvPr id="89" name="テキスト ボックス 88"/>
        <xdr:cNvSpPr txBox="1"/>
      </xdr:nvSpPr>
      <xdr:spPr>
        <a:xfrm>
          <a:off x="1752111" y="592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15519</xdr:rowOff>
    </xdr:from>
    <xdr:to>
      <xdr:col>6</xdr:col>
      <xdr:colOff>38100</xdr:colOff>
      <xdr:row>36</xdr:row>
      <xdr:rowOff>117119</xdr:rowOff>
    </xdr:to>
    <xdr:sp macro="" textlink="">
      <xdr:nvSpPr>
        <xdr:cNvPr id="90" name="楕円 89"/>
        <xdr:cNvSpPr/>
      </xdr:nvSpPr>
      <xdr:spPr>
        <a:xfrm>
          <a:off x="1079500" y="618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133646</xdr:rowOff>
    </xdr:from>
    <xdr:ext cx="534377" cy="259045"/>
    <xdr:sp macro="" textlink="">
      <xdr:nvSpPr>
        <xdr:cNvPr id="91" name="テキスト ボックス 90"/>
        <xdr:cNvSpPr txBox="1"/>
      </xdr:nvSpPr>
      <xdr:spPr>
        <a:xfrm>
          <a:off x="863111" y="596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149362</xdr:rowOff>
    </xdr:from>
    <xdr:to>
      <xdr:col>24</xdr:col>
      <xdr:colOff>62865</xdr:colOff>
      <xdr:row>58</xdr:row>
      <xdr:rowOff>136682</xdr:rowOff>
    </xdr:to>
    <xdr:cxnSp macro="">
      <xdr:nvCxnSpPr>
        <xdr:cNvPr id="116" name="直線コネクタ 115"/>
        <xdr:cNvCxnSpPr/>
      </xdr:nvCxnSpPr>
      <xdr:spPr>
        <a:xfrm flipV="1">
          <a:off x="4633595" y="8721862"/>
          <a:ext cx="1270" cy="1358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140509</xdr:rowOff>
    </xdr:from>
    <xdr:ext cx="534377" cy="259045"/>
    <xdr:sp macro="" textlink="">
      <xdr:nvSpPr>
        <xdr:cNvPr id="117" name="物件費最小値テキスト"/>
        <xdr:cNvSpPr txBox="1"/>
      </xdr:nvSpPr>
      <xdr:spPr>
        <a:xfrm>
          <a:off x="4686300" y="1008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136682</xdr:rowOff>
    </xdr:from>
    <xdr:to>
      <xdr:col>24</xdr:col>
      <xdr:colOff>152400</xdr:colOff>
      <xdr:row>58</xdr:row>
      <xdr:rowOff>136682</xdr:rowOff>
    </xdr:to>
    <xdr:cxnSp macro="">
      <xdr:nvCxnSpPr>
        <xdr:cNvPr id="118" name="直線コネクタ 117"/>
        <xdr:cNvCxnSpPr/>
      </xdr:nvCxnSpPr>
      <xdr:spPr>
        <a:xfrm>
          <a:off x="4546600" y="10080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96039</xdr:rowOff>
    </xdr:from>
    <xdr:ext cx="599010" cy="259045"/>
    <xdr:sp macro="" textlink="">
      <xdr:nvSpPr>
        <xdr:cNvPr id="119" name="物件費最大値テキスト"/>
        <xdr:cNvSpPr txBox="1"/>
      </xdr:nvSpPr>
      <xdr:spPr>
        <a:xfrm>
          <a:off x="4686300" y="849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149362</xdr:rowOff>
    </xdr:from>
    <xdr:to>
      <xdr:col>24</xdr:col>
      <xdr:colOff>152400</xdr:colOff>
      <xdr:row>50</xdr:row>
      <xdr:rowOff>149362</xdr:rowOff>
    </xdr:to>
    <xdr:cxnSp macro="">
      <xdr:nvCxnSpPr>
        <xdr:cNvPr id="120" name="直線コネクタ 119"/>
        <xdr:cNvCxnSpPr/>
      </xdr:nvCxnSpPr>
      <xdr:spPr>
        <a:xfrm>
          <a:off x="4546600" y="872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88646</xdr:rowOff>
    </xdr:from>
    <xdr:to>
      <xdr:col>24</xdr:col>
      <xdr:colOff>63500</xdr:colOff>
      <xdr:row>55</xdr:row>
      <xdr:rowOff>129741</xdr:rowOff>
    </xdr:to>
    <xdr:cxnSp macro="">
      <xdr:nvCxnSpPr>
        <xdr:cNvPr id="121" name="直線コネクタ 120"/>
        <xdr:cNvCxnSpPr/>
      </xdr:nvCxnSpPr>
      <xdr:spPr>
        <a:xfrm flipV="1">
          <a:off x="3797300" y="9518396"/>
          <a:ext cx="838200" cy="4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131830</xdr:rowOff>
    </xdr:from>
    <xdr:ext cx="534377" cy="259045"/>
    <xdr:sp macro="" textlink="">
      <xdr:nvSpPr>
        <xdr:cNvPr id="122" name="物件費平均値テキスト"/>
        <xdr:cNvSpPr txBox="1"/>
      </xdr:nvSpPr>
      <xdr:spPr>
        <a:xfrm>
          <a:off x="4686300" y="9733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153403</xdr:rowOff>
    </xdr:from>
    <xdr:to>
      <xdr:col>24</xdr:col>
      <xdr:colOff>114300</xdr:colOff>
      <xdr:row>57</xdr:row>
      <xdr:rowOff>83553</xdr:rowOff>
    </xdr:to>
    <xdr:sp macro="" textlink="">
      <xdr:nvSpPr>
        <xdr:cNvPr id="123" name="フローチャート: 判断 122"/>
        <xdr:cNvSpPr/>
      </xdr:nvSpPr>
      <xdr:spPr>
        <a:xfrm>
          <a:off x="4584700" y="975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129344</xdr:rowOff>
    </xdr:from>
    <xdr:to>
      <xdr:col>19</xdr:col>
      <xdr:colOff>177800</xdr:colOff>
      <xdr:row>55</xdr:row>
      <xdr:rowOff>129741</xdr:rowOff>
    </xdr:to>
    <xdr:cxnSp macro="">
      <xdr:nvCxnSpPr>
        <xdr:cNvPr id="124" name="直線コネクタ 123"/>
        <xdr:cNvCxnSpPr/>
      </xdr:nvCxnSpPr>
      <xdr:spPr>
        <a:xfrm>
          <a:off x="2908300" y="9559094"/>
          <a:ext cx="889000" cy="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1628</xdr:rowOff>
    </xdr:from>
    <xdr:to>
      <xdr:col>20</xdr:col>
      <xdr:colOff>38100</xdr:colOff>
      <xdr:row>57</xdr:row>
      <xdr:rowOff>103228</xdr:rowOff>
    </xdr:to>
    <xdr:sp macro="" textlink="">
      <xdr:nvSpPr>
        <xdr:cNvPr id="125" name="フローチャート: 判断 124"/>
        <xdr:cNvSpPr/>
      </xdr:nvSpPr>
      <xdr:spPr>
        <a:xfrm>
          <a:off x="3746500" y="977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94355</xdr:rowOff>
    </xdr:from>
    <xdr:ext cx="534377" cy="259045"/>
    <xdr:sp macro="" textlink="">
      <xdr:nvSpPr>
        <xdr:cNvPr id="126" name="テキスト ボックス 125"/>
        <xdr:cNvSpPr txBox="1"/>
      </xdr:nvSpPr>
      <xdr:spPr>
        <a:xfrm>
          <a:off x="3530111" y="986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129344</xdr:rowOff>
    </xdr:from>
    <xdr:to>
      <xdr:col>15</xdr:col>
      <xdr:colOff>50800</xdr:colOff>
      <xdr:row>56</xdr:row>
      <xdr:rowOff>64057</xdr:rowOff>
    </xdr:to>
    <xdr:cxnSp macro="">
      <xdr:nvCxnSpPr>
        <xdr:cNvPr id="127" name="直線コネクタ 126"/>
        <xdr:cNvCxnSpPr/>
      </xdr:nvCxnSpPr>
      <xdr:spPr>
        <a:xfrm flipV="1">
          <a:off x="2019300" y="9559094"/>
          <a:ext cx="889000" cy="10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54442</xdr:rowOff>
    </xdr:from>
    <xdr:to>
      <xdr:col>15</xdr:col>
      <xdr:colOff>101600</xdr:colOff>
      <xdr:row>57</xdr:row>
      <xdr:rowOff>156042</xdr:rowOff>
    </xdr:to>
    <xdr:sp macro="" textlink="">
      <xdr:nvSpPr>
        <xdr:cNvPr id="128" name="フローチャート: 判断 127"/>
        <xdr:cNvSpPr/>
      </xdr:nvSpPr>
      <xdr:spPr>
        <a:xfrm>
          <a:off x="2857500" y="98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147169</xdr:rowOff>
    </xdr:from>
    <xdr:ext cx="534377" cy="259045"/>
    <xdr:sp macro="" textlink="">
      <xdr:nvSpPr>
        <xdr:cNvPr id="129" name="テキスト ボックス 128"/>
        <xdr:cNvSpPr txBox="1"/>
      </xdr:nvSpPr>
      <xdr:spPr>
        <a:xfrm>
          <a:off x="2641111" y="99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64057</xdr:rowOff>
    </xdr:from>
    <xdr:to>
      <xdr:col>10</xdr:col>
      <xdr:colOff>114300</xdr:colOff>
      <xdr:row>56</xdr:row>
      <xdr:rowOff>131874</xdr:rowOff>
    </xdr:to>
    <xdr:cxnSp macro="">
      <xdr:nvCxnSpPr>
        <xdr:cNvPr id="130" name="直線コネクタ 129"/>
        <xdr:cNvCxnSpPr/>
      </xdr:nvCxnSpPr>
      <xdr:spPr>
        <a:xfrm flipV="1">
          <a:off x="1130300" y="9665257"/>
          <a:ext cx="889000" cy="6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106243</xdr:rowOff>
    </xdr:from>
    <xdr:to>
      <xdr:col>10</xdr:col>
      <xdr:colOff>165100</xdr:colOff>
      <xdr:row>58</xdr:row>
      <xdr:rowOff>36393</xdr:rowOff>
    </xdr:to>
    <xdr:sp macro="" textlink="">
      <xdr:nvSpPr>
        <xdr:cNvPr id="131" name="フローチャート: 判断 130"/>
        <xdr:cNvSpPr/>
      </xdr:nvSpPr>
      <xdr:spPr>
        <a:xfrm>
          <a:off x="1968500" y="987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27520</xdr:rowOff>
    </xdr:from>
    <xdr:ext cx="534377" cy="259045"/>
    <xdr:sp macro="" textlink="">
      <xdr:nvSpPr>
        <xdr:cNvPr id="132" name="テキスト ボックス 131"/>
        <xdr:cNvSpPr txBox="1"/>
      </xdr:nvSpPr>
      <xdr:spPr>
        <a:xfrm>
          <a:off x="1752111" y="997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135123</xdr:rowOff>
    </xdr:from>
    <xdr:to>
      <xdr:col>6</xdr:col>
      <xdr:colOff>38100</xdr:colOff>
      <xdr:row>58</xdr:row>
      <xdr:rowOff>65273</xdr:rowOff>
    </xdr:to>
    <xdr:sp macro="" textlink="">
      <xdr:nvSpPr>
        <xdr:cNvPr id="133" name="フローチャート: 判断 132"/>
        <xdr:cNvSpPr/>
      </xdr:nvSpPr>
      <xdr:spPr>
        <a:xfrm>
          <a:off x="1079500" y="990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56400</xdr:rowOff>
    </xdr:from>
    <xdr:ext cx="534377" cy="259045"/>
    <xdr:sp macro="" textlink="">
      <xdr:nvSpPr>
        <xdr:cNvPr id="134" name="テキスト ボックス 133"/>
        <xdr:cNvSpPr txBox="1"/>
      </xdr:nvSpPr>
      <xdr:spPr>
        <a:xfrm>
          <a:off x="863111" y="1000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37846</xdr:rowOff>
    </xdr:from>
    <xdr:to>
      <xdr:col>24</xdr:col>
      <xdr:colOff>114300</xdr:colOff>
      <xdr:row>55</xdr:row>
      <xdr:rowOff>139446</xdr:rowOff>
    </xdr:to>
    <xdr:sp macro="" textlink="">
      <xdr:nvSpPr>
        <xdr:cNvPr id="140" name="楕円 139"/>
        <xdr:cNvSpPr/>
      </xdr:nvSpPr>
      <xdr:spPr>
        <a:xfrm>
          <a:off x="4584700" y="946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60723</xdr:rowOff>
    </xdr:from>
    <xdr:ext cx="599010" cy="259045"/>
    <xdr:sp macro="" textlink="">
      <xdr:nvSpPr>
        <xdr:cNvPr id="141" name="物件費該当値テキスト"/>
        <xdr:cNvSpPr txBox="1"/>
      </xdr:nvSpPr>
      <xdr:spPr>
        <a:xfrm>
          <a:off x="4686300" y="9319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78941</xdr:rowOff>
    </xdr:from>
    <xdr:to>
      <xdr:col>20</xdr:col>
      <xdr:colOff>38100</xdr:colOff>
      <xdr:row>56</xdr:row>
      <xdr:rowOff>9091</xdr:rowOff>
    </xdr:to>
    <xdr:sp macro="" textlink="">
      <xdr:nvSpPr>
        <xdr:cNvPr id="142" name="楕円 141"/>
        <xdr:cNvSpPr/>
      </xdr:nvSpPr>
      <xdr:spPr>
        <a:xfrm>
          <a:off x="3746500" y="950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25618</xdr:rowOff>
    </xdr:from>
    <xdr:ext cx="599010" cy="259045"/>
    <xdr:sp macro="" textlink="">
      <xdr:nvSpPr>
        <xdr:cNvPr id="143" name="テキスト ボックス 142"/>
        <xdr:cNvSpPr txBox="1"/>
      </xdr:nvSpPr>
      <xdr:spPr>
        <a:xfrm>
          <a:off x="3497795" y="928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78544</xdr:rowOff>
    </xdr:from>
    <xdr:to>
      <xdr:col>15</xdr:col>
      <xdr:colOff>101600</xdr:colOff>
      <xdr:row>56</xdr:row>
      <xdr:rowOff>8694</xdr:rowOff>
    </xdr:to>
    <xdr:sp macro="" textlink="">
      <xdr:nvSpPr>
        <xdr:cNvPr id="144" name="楕円 143"/>
        <xdr:cNvSpPr/>
      </xdr:nvSpPr>
      <xdr:spPr>
        <a:xfrm>
          <a:off x="2857500" y="95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25221</xdr:rowOff>
    </xdr:from>
    <xdr:ext cx="599010" cy="259045"/>
    <xdr:sp macro="" textlink="">
      <xdr:nvSpPr>
        <xdr:cNvPr id="145" name="テキスト ボックス 144"/>
        <xdr:cNvSpPr txBox="1"/>
      </xdr:nvSpPr>
      <xdr:spPr>
        <a:xfrm>
          <a:off x="2608795" y="928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13257</xdr:rowOff>
    </xdr:from>
    <xdr:to>
      <xdr:col>10</xdr:col>
      <xdr:colOff>165100</xdr:colOff>
      <xdr:row>56</xdr:row>
      <xdr:rowOff>114857</xdr:rowOff>
    </xdr:to>
    <xdr:sp macro="" textlink="">
      <xdr:nvSpPr>
        <xdr:cNvPr id="146" name="楕円 145"/>
        <xdr:cNvSpPr/>
      </xdr:nvSpPr>
      <xdr:spPr>
        <a:xfrm>
          <a:off x="1968500" y="961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131384</xdr:rowOff>
    </xdr:from>
    <xdr:ext cx="599010" cy="259045"/>
    <xdr:sp macro="" textlink="">
      <xdr:nvSpPr>
        <xdr:cNvPr id="147" name="テキスト ボックス 146"/>
        <xdr:cNvSpPr txBox="1"/>
      </xdr:nvSpPr>
      <xdr:spPr>
        <a:xfrm>
          <a:off x="1719795" y="9389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81074</xdr:rowOff>
    </xdr:from>
    <xdr:to>
      <xdr:col>6</xdr:col>
      <xdr:colOff>38100</xdr:colOff>
      <xdr:row>57</xdr:row>
      <xdr:rowOff>11224</xdr:rowOff>
    </xdr:to>
    <xdr:sp macro="" textlink="">
      <xdr:nvSpPr>
        <xdr:cNvPr id="148" name="楕円 147"/>
        <xdr:cNvSpPr/>
      </xdr:nvSpPr>
      <xdr:spPr>
        <a:xfrm>
          <a:off x="1079500" y="968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27751</xdr:rowOff>
    </xdr:from>
    <xdr:ext cx="599010" cy="259045"/>
    <xdr:sp macro="" textlink="">
      <xdr:nvSpPr>
        <xdr:cNvPr id="149" name="テキスト ボックス 148"/>
        <xdr:cNvSpPr txBox="1"/>
      </xdr:nvSpPr>
      <xdr:spPr>
        <a:xfrm>
          <a:off x="830795" y="945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113228</xdr:rowOff>
    </xdr:from>
    <xdr:to>
      <xdr:col>24</xdr:col>
      <xdr:colOff>62865</xdr:colOff>
      <xdr:row>78</xdr:row>
      <xdr:rowOff>63348</xdr:rowOff>
    </xdr:to>
    <xdr:cxnSp macro="">
      <xdr:nvCxnSpPr>
        <xdr:cNvPr id="171" name="直線コネクタ 170"/>
        <xdr:cNvCxnSpPr/>
      </xdr:nvCxnSpPr>
      <xdr:spPr>
        <a:xfrm flipV="1">
          <a:off x="4633595" y="12114728"/>
          <a:ext cx="1270"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67175</xdr:rowOff>
    </xdr:from>
    <xdr:ext cx="469744" cy="259045"/>
    <xdr:sp macro="" textlink="">
      <xdr:nvSpPr>
        <xdr:cNvPr id="172" name="維持補修費最小値テキスト"/>
        <xdr:cNvSpPr txBox="1"/>
      </xdr:nvSpPr>
      <xdr:spPr>
        <a:xfrm>
          <a:off x="4686300" y="1344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63348</xdr:rowOff>
    </xdr:from>
    <xdr:to>
      <xdr:col>24</xdr:col>
      <xdr:colOff>152400</xdr:colOff>
      <xdr:row>78</xdr:row>
      <xdr:rowOff>63348</xdr:rowOff>
    </xdr:to>
    <xdr:cxnSp macro="">
      <xdr:nvCxnSpPr>
        <xdr:cNvPr id="173" name="直線コネクタ 172"/>
        <xdr:cNvCxnSpPr/>
      </xdr:nvCxnSpPr>
      <xdr:spPr>
        <a:xfrm>
          <a:off x="4546600" y="1343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59905</xdr:rowOff>
    </xdr:from>
    <xdr:ext cx="534377" cy="259045"/>
    <xdr:sp macro="" textlink="">
      <xdr:nvSpPr>
        <xdr:cNvPr id="174" name="維持補修費最大値テキスト"/>
        <xdr:cNvSpPr txBox="1"/>
      </xdr:nvSpPr>
      <xdr:spPr>
        <a:xfrm>
          <a:off x="4686300" y="1188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113228</xdr:rowOff>
    </xdr:from>
    <xdr:to>
      <xdr:col>24</xdr:col>
      <xdr:colOff>152400</xdr:colOff>
      <xdr:row>70</xdr:row>
      <xdr:rowOff>113228</xdr:rowOff>
    </xdr:to>
    <xdr:cxnSp macro="">
      <xdr:nvCxnSpPr>
        <xdr:cNvPr id="175" name="直線コネクタ 174"/>
        <xdr:cNvCxnSpPr/>
      </xdr:nvCxnSpPr>
      <xdr:spPr>
        <a:xfrm>
          <a:off x="4546600" y="1211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133390</xdr:rowOff>
    </xdr:from>
    <xdr:to>
      <xdr:col>24</xdr:col>
      <xdr:colOff>63500</xdr:colOff>
      <xdr:row>76</xdr:row>
      <xdr:rowOff>3592</xdr:rowOff>
    </xdr:to>
    <xdr:cxnSp macro="">
      <xdr:nvCxnSpPr>
        <xdr:cNvPr id="176" name="直線コネクタ 175"/>
        <xdr:cNvCxnSpPr/>
      </xdr:nvCxnSpPr>
      <xdr:spPr>
        <a:xfrm>
          <a:off x="3797300" y="12992140"/>
          <a:ext cx="838200" cy="4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148389</xdr:rowOff>
    </xdr:from>
    <xdr:ext cx="469744" cy="259045"/>
    <xdr:sp macro="" textlink="">
      <xdr:nvSpPr>
        <xdr:cNvPr id="177" name="維持補修費平均値テキスト"/>
        <xdr:cNvSpPr txBox="1"/>
      </xdr:nvSpPr>
      <xdr:spPr>
        <a:xfrm>
          <a:off x="4686300" y="1300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169962</xdr:rowOff>
    </xdr:from>
    <xdr:to>
      <xdr:col>24</xdr:col>
      <xdr:colOff>114300</xdr:colOff>
      <xdr:row>76</xdr:row>
      <xdr:rowOff>100112</xdr:rowOff>
    </xdr:to>
    <xdr:sp macro="" textlink="">
      <xdr:nvSpPr>
        <xdr:cNvPr id="178" name="フローチャート: 判断 177"/>
        <xdr:cNvSpPr/>
      </xdr:nvSpPr>
      <xdr:spPr>
        <a:xfrm>
          <a:off x="45847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133390</xdr:rowOff>
    </xdr:from>
    <xdr:to>
      <xdr:col>19</xdr:col>
      <xdr:colOff>177800</xdr:colOff>
      <xdr:row>76</xdr:row>
      <xdr:rowOff>98918</xdr:rowOff>
    </xdr:to>
    <xdr:cxnSp macro="">
      <xdr:nvCxnSpPr>
        <xdr:cNvPr id="179" name="直線コネクタ 178"/>
        <xdr:cNvCxnSpPr/>
      </xdr:nvCxnSpPr>
      <xdr:spPr>
        <a:xfrm flipV="1">
          <a:off x="2908300" y="12992140"/>
          <a:ext cx="889000" cy="13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xdr:rowOff>
    </xdr:from>
    <xdr:to>
      <xdr:col>20</xdr:col>
      <xdr:colOff>38100</xdr:colOff>
      <xdr:row>76</xdr:row>
      <xdr:rowOff>102169</xdr:rowOff>
    </xdr:to>
    <xdr:sp macro="" textlink="">
      <xdr:nvSpPr>
        <xdr:cNvPr id="180" name="フローチャート: 判断 179"/>
        <xdr:cNvSpPr/>
      </xdr:nvSpPr>
      <xdr:spPr>
        <a:xfrm>
          <a:off x="3746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93296</xdr:rowOff>
    </xdr:from>
    <xdr:ext cx="469744" cy="259045"/>
    <xdr:sp macro="" textlink="">
      <xdr:nvSpPr>
        <xdr:cNvPr id="181" name="テキスト ボックス 180"/>
        <xdr:cNvSpPr txBox="1"/>
      </xdr:nvSpPr>
      <xdr:spPr>
        <a:xfrm>
          <a:off x="3562428" y="131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98918</xdr:rowOff>
    </xdr:from>
    <xdr:to>
      <xdr:col>15</xdr:col>
      <xdr:colOff>50800</xdr:colOff>
      <xdr:row>76</xdr:row>
      <xdr:rowOff>150673</xdr:rowOff>
    </xdr:to>
    <xdr:cxnSp macro="">
      <xdr:nvCxnSpPr>
        <xdr:cNvPr id="182" name="直線コネクタ 181"/>
        <xdr:cNvCxnSpPr/>
      </xdr:nvCxnSpPr>
      <xdr:spPr>
        <a:xfrm flipV="1">
          <a:off x="2019300" y="13129118"/>
          <a:ext cx="8890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8113</xdr:rowOff>
    </xdr:from>
    <xdr:to>
      <xdr:col>15</xdr:col>
      <xdr:colOff>101600</xdr:colOff>
      <xdr:row>76</xdr:row>
      <xdr:rowOff>109713</xdr:rowOff>
    </xdr:to>
    <xdr:sp macro="" textlink="">
      <xdr:nvSpPr>
        <xdr:cNvPr id="183" name="フローチャート: 判断 182"/>
        <xdr:cNvSpPr/>
      </xdr:nvSpPr>
      <xdr:spPr>
        <a:xfrm>
          <a:off x="2857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126240</xdr:rowOff>
    </xdr:from>
    <xdr:ext cx="469744" cy="259045"/>
    <xdr:sp macro="" textlink="">
      <xdr:nvSpPr>
        <xdr:cNvPr id="184" name="テキスト ボックス 183"/>
        <xdr:cNvSpPr txBox="1"/>
      </xdr:nvSpPr>
      <xdr:spPr>
        <a:xfrm>
          <a:off x="2673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65725</xdr:rowOff>
    </xdr:from>
    <xdr:to>
      <xdr:col>10</xdr:col>
      <xdr:colOff>114300</xdr:colOff>
      <xdr:row>76</xdr:row>
      <xdr:rowOff>150673</xdr:rowOff>
    </xdr:to>
    <xdr:cxnSp macro="">
      <xdr:nvCxnSpPr>
        <xdr:cNvPr id="185" name="直線コネクタ 184"/>
        <xdr:cNvCxnSpPr/>
      </xdr:nvCxnSpPr>
      <xdr:spPr>
        <a:xfrm>
          <a:off x="1130300" y="13095925"/>
          <a:ext cx="889000" cy="8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26355</xdr:rowOff>
    </xdr:from>
    <xdr:to>
      <xdr:col>10</xdr:col>
      <xdr:colOff>165100</xdr:colOff>
      <xdr:row>76</xdr:row>
      <xdr:rowOff>127955</xdr:rowOff>
    </xdr:to>
    <xdr:sp macro="" textlink="">
      <xdr:nvSpPr>
        <xdr:cNvPr id="186" name="フローチャート: 判断 185"/>
        <xdr:cNvSpPr/>
      </xdr:nvSpPr>
      <xdr:spPr>
        <a:xfrm>
          <a:off x="1968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144482</xdr:rowOff>
    </xdr:from>
    <xdr:ext cx="469744" cy="259045"/>
    <xdr:sp macro="" textlink="">
      <xdr:nvSpPr>
        <xdr:cNvPr id="187" name="テキスト ボックス 186"/>
        <xdr:cNvSpPr txBox="1"/>
      </xdr:nvSpPr>
      <xdr:spPr>
        <a:xfrm>
          <a:off x="1784428" y="128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41900</xdr:rowOff>
    </xdr:from>
    <xdr:to>
      <xdr:col>6</xdr:col>
      <xdr:colOff>38100</xdr:colOff>
      <xdr:row>76</xdr:row>
      <xdr:rowOff>143500</xdr:rowOff>
    </xdr:to>
    <xdr:sp macro="" textlink="">
      <xdr:nvSpPr>
        <xdr:cNvPr id="188" name="フローチャート: 判断 187"/>
        <xdr:cNvSpPr/>
      </xdr:nvSpPr>
      <xdr:spPr>
        <a:xfrm>
          <a:off x="1079500" y="13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134627</xdr:rowOff>
    </xdr:from>
    <xdr:ext cx="469744" cy="259045"/>
    <xdr:sp macro="" textlink="">
      <xdr:nvSpPr>
        <xdr:cNvPr id="189" name="テキスト ボックス 188"/>
        <xdr:cNvSpPr txBox="1"/>
      </xdr:nvSpPr>
      <xdr:spPr>
        <a:xfrm>
          <a:off x="895428" y="13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124241</xdr:rowOff>
    </xdr:from>
    <xdr:to>
      <xdr:col>24</xdr:col>
      <xdr:colOff>114300</xdr:colOff>
      <xdr:row>76</xdr:row>
      <xdr:rowOff>54390</xdr:rowOff>
    </xdr:to>
    <xdr:sp macro="" textlink="">
      <xdr:nvSpPr>
        <xdr:cNvPr id="195" name="楕円 194"/>
        <xdr:cNvSpPr/>
      </xdr:nvSpPr>
      <xdr:spPr>
        <a:xfrm>
          <a:off x="4584700" y="129829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147118</xdr:rowOff>
    </xdr:from>
    <xdr:ext cx="534377" cy="259045"/>
    <xdr:sp macro="" textlink="">
      <xdr:nvSpPr>
        <xdr:cNvPr id="196" name="維持補修費該当値テキスト"/>
        <xdr:cNvSpPr txBox="1"/>
      </xdr:nvSpPr>
      <xdr:spPr>
        <a:xfrm>
          <a:off x="4686300" y="1283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82590</xdr:rowOff>
    </xdr:from>
    <xdr:to>
      <xdr:col>20</xdr:col>
      <xdr:colOff>38100</xdr:colOff>
      <xdr:row>76</xdr:row>
      <xdr:rowOff>12740</xdr:rowOff>
    </xdr:to>
    <xdr:sp macro="" textlink="">
      <xdr:nvSpPr>
        <xdr:cNvPr id="197" name="楕円 196"/>
        <xdr:cNvSpPr/>
      </xdr:nvSpPr>
      <xdr:spPr>
        <a:xfrm>
          <a:off x="3746500" y="129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29267</xdr:rowOff>
    </xdr:from>
    <xdr:ext cx="534377" cy="259045"/>
    <xdr:sp macro="" textlink="">
      <xdr:nvSpPr>
        <xdr:cNvPr id="198" name="テキスト ボックス 197"/>
        <xdr:cNvSpPr txBox="1"/>
      </xdr:nvSpPr>
      <xdr:spPr>
        <a:xfrm>
          <a:off x="3530111" y="1271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48118</xdr:rowOff>
    </xdr:from>
    <xdr:to>
      <xdr:col>15</xdr:col>
      <xdr:colOff>101600</xdr:colOff>
      <xdr:row>76</xdr:row>
      <xdr:rowOff>149718</xdr:rowOff>
    </xdr:to>
    <xdr:sp macro="" textlink="">
      <xdr:nvSpPr>
        <xdr:cNvPr id="199" name="楕円 198"/>
        <xdr:cNvSpPr/>
      </xdr:nvSpPr>
      <xdr:spPr>
        <a:xfrm>
          <a:off x="2857500" y="1307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140845</xdr:rowOff>
    </xdr:from>
    <xdr:ext cx="469744" cy="259045"/>
    <xdr:sp macro="" textlink="">
      <xdr:nvSpPr>
        <xdr:cNvPr id="200" name="テキスト ボックス 199"/>
        <xdr:cNvSpPr txBox="1"/>
      </xdr:nvSpPr>
      <xdr:spPr>
        <a:xfrm>
          <a:off x="2673428" y="1317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99873</xdr:rowOff>
    </xdr:from>
    <xdr:to>
      <xdr:col>10</xdr:col>
      <xdr:colOff>165100</xdr:colOff>
      <xdr:row>77</xdr:row>
      <xdr:rowOff>30023</xdr:rowOff>
    </xdr:to>
    <xdr:sp macro="" textlink="">
      <xdr:nvSpPr>
        <xdr:cNvPr id="201" name="楕円 200"/>
        <xdr:cNvSpPr/>
      </xdr:nvSpPr>
      <xdr:spPr>
        <a:xfrm>
          <a:off x="1968500" y="131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21150</xdr:rowOff>
    </xdr:from>
    <xdr:ext cx="469744" cy="259045"/>
    <xdr:sp macro="" textlink="">
      <xdr:nvSpPr>
        <xdr:cNvPr id="202" name="テキスト ボックス 201"/>
        <xdr:cNvSpPr txBox="1"/>
      </xdr:nvSpPr>
      <xdr:spPr>
        <a:xfrm>
          <a:off x="1784428" y="1322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14925</xdr:rowOff>
    </xdr:from>
    <xdr:to>
      <xdr:col>6</xdr:col>
      <xdr:colOff>38100</xdr:colOff>
      <xdr:row>76</xdr:row>
      <xdr:rowOff>116525</xdr:rowOff>
    </xdr:to>
    <xdr:sp macro="" textlink="">
      <xdr:nvSpPr>
        <xdr:cNvPr id="203" name="楕円 202"/>
        <xdr:cNvSpPr/>
      </xdr:nvSpPr>
      <xdr:spPr>
        <a:xfrm>
          <a:off x="1079500" y="1304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133052</xdr:rowOff>
    </xdr:from>
    <xdr:ext cx="469744" cy="259045"/>
    <xdr:sp macro="" textlink="">
      <xdr:nvSpPr>
        <xdr:cNvPr id="204" name="テキスト ボックス 203"/>
        <xdr:cNvSpPr txBox="1"/>
      </xdr:nvSpPr>
      <xdr:spPr>
        <a:xfrm>
          <a:off x="895428" y="1282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165940</xdr:rowOff>
    </xdr:from>
    <xdr:to>
      <xdr:col>24</xdr:col>
      <xdr:colOff>62865</xdr:colOff>
      <xdr:row>99</xdr:row>
      <xdr:rowOff>26967</xdr:rowOff>
    </xdr:to>
    <xdr:cxnSp macro="">
      <xdr:nvCxnSpPr>
        <xdr:cNvPr id="231" name="直線コネクタ 230"/>
        <xdr:cNvCxnSpPr/>
      </xdr:nvCxnSpPr>
      <xdr:spPr>
        <a:xfrm flipV="1">
          <a:off x="4633595" y="15596440"/>
          <a:ext cx="1270" cy="140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30794</xdr:rowOff>
    </xdr:from>
    <xdr:ext cx="534377" cy="259045"/>
    <xdr:sp macro="" textlink="">
      <xdr:nvSpPr>
        <xdr:cNvPr id="232" name="扶助費最小値テキスト"/>
        <xdr:cNvSpPr txBox="1"/>
      </xdr:nvSpPr>
      <xdr:spPr>
        <a:xfrm>
          <a:off x="4686300" y="1700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26967</xdr:rowOff>
    </xdr:from>
    <xdr:to>
      <xdr:col>24</xdr:col>
      <xdr:colOff>152400</xdr:colOff>
      <xdr:row>99</xdr:row>
      <xdr:rowOff>26967</xdr:rowOff>
    </xdr:to>
    <xdr:cxnSp macro="">
      <xdr:nvCxnSpPr>
        <xdr:cNvPr id="233" name="直線コネクタ 232"/>
        <xdr:cNvCxnSpPr/>
      </xdr:nvCxnSpPr>
      <xdr:spPr>
        <a:xfrm>
          <a:off x="4546600" y="1700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112617</xdr:rowOff>
    </xdr:from>
    <xdr:ext cx="599010" cy="259045"/>
    <xdr:sp macro="" textlink="">
      <xdr:nvSpPr>
        <xdr:cNvPr id="234" name="扶助費最大値テキスト"/>
        <xdr:cNvSpPr txBox="1"/>
      </xdr:nvSpPr>
      <xdr:spPr>
        <a:xfrm>
          <a:off x="4686300" y="15371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165940</xdr:rowOff>
    </xdr:from>
    <xdr:to>
      <xdr:col>24</xdr:col>
      <xdr:colOff>152400</xdr:colOff>
      <xdr:row>90</xdr:row>
      <xdr:rowOff>165940</xdr:rowOff>
    </xdr:to>
    <xdr:cxnSp macro="">
      <xdr:nvCxnSpPr>
        <xdr:cNvPr id="235" name="直線コネクタ 234"/>
        <xdr:cNvCxnSpPr/>
      </xdr:nvCxnSpPr>
      <xdr:spPr>
        <a:xfrm>
          <a:off x="4546600" y="1559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164438</xdr:rowOff>
    </xdr:from>
    <xdr:to>
      <xdr:col>24</xdr:col>
      <xdr:colOff>63500</xdr:colOff>
      <xdr:row>97</xdr:row>
      <xdr:rowOff>165385</xdr:rowOff>
    </xdr:to>
    <xdr:cxnSp macro="">
      <xdr:nvCxnSpPr>
        <xdr:cNvPr id="236" name="直線コネクタ 235"/>
        <xdr:cNvCxnSpPr/>
      </xdr:nvCxnSpPr>
      <xdr:spPr>
        <a:xfrm>
          <a:off x="3797300" y="16795088"/>
          <a:ext cx="8382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33301</xdr:rowOff>
    </xdr:from>
    <xdr:ext cx="534377" cy="259045"/>
    <xdr:sp macro="" textlink="">
      <xdr:nvSpPr>
        <xdr:cNvPr id="237" name="扶助費平均値テキスト"/>
        <xdr:cNvSpPr txBox="1"/>
      </xdr:nvSpPr>
      <xdr:spPr>
        <a:xfrm>
          <a:off x="4686300" y="16321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10424</xdr:rowOff>
    </xdr:from>
    <xdr:to>
      <xdr:col>24</xdr:col>
      <xdr:colOff>114300</xdr:colOff>
      <xdr:row>96</xdr:row>
      <xdr:rowOff>112024</xdr:rowOff>
    </xdr:to>
    <xdr:sp macro="" textlink="">
      <xdr:nvSpPr>
        <xdr:cNvPr id="238" name="フローチャート: 判断 237"/>
        <xdr:cNvSpPr/>
      </xdr:nvSpPr>
      <xdr:spPr>
        <a:xfrm>
          <a:off x="45847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164438</xdr:rowOff>
    </xdr:from>
    <xdr:to>
      <xdr:col>19</xdr:col>
      <xdr:colOff>177800</xdr:colOff>
      <xdr:row>98</xdr:row>
      <xdr:rowOff>100952</xdr:rowOff>
    </xdr:to>
    <xdr:cxnSp macro="">
      <xdr:nvCxnSpPr>
        <xdr:cNvPr id="239" name="直線コネクタ 238"/>
        <xdr:cNvCxnSpPr/>
      </xdr:nvCxnSpPr>
      <xdr:spPr>
        <a:xfrm flipV="1">
          <a:off x="2908300" y="16795088"/>
          <a:ext cx="889000" cy="10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166004</xdr:rowOff>
    </xdr:from>
    <xdr:to>
      <xdr:col>20</xdr:col>
      <xdr:colOff>38100</xdr:colOff>
      <xdr:row>96</xdr:row>
      <xdr:rowOff>96154</xdr:rowOff>
    </xdr:to>
    <xdr:sp macro="" textlink="">
      <xdr:nvSpPr>
        <xdr:cNvPr id="240" name="フローチャート: 判断 239"/>
        <xdr:cNvSpPr/>
      </xdr:nvSpPr>
      <xdr:spPr>
        <a:xfrm>
          <a:off x="3746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112681</xdr:rowOff>
    </xdr:from>
    <xdr:ext cx="534377" cy="259045"/>
    <xdr:sp macro="" textlink="">
      <xdr:nvSpPr>
        <xdr:cNvPr id="241" name="テキスト ボックス 240"/>
        <xdr:cNvSpPr txBox="1"/>
      </xdr:nvSpPr>
      <xdr:spPr>
        <a:xfrm>
          <a:off x="3530111" y="162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100952</xdr:rowOff>
    </xdr:from>
    <xdr:to>
      <xdr:col>15</xdr:col>
      <xdr:colOff>50800</xdr:colOff>
      <xdr:row>98</xdr:row>
      <xdr:rowOff>103989</xdr:rowOff>
    </xdr:to>
    <xdr:cxnSp macro="">
      <xdr:nvCxnSpPr>
        <xdr:cNvPr id="242" name="直線コネクタ 241"/>
        <xdr:cNvCxnSpPr/>
      </xdr:nvCxnSpPr>
      <xdr:spPr>
        <a:xfrm flipV="1">
          <a:off x="2019300" y="16903052"/>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58138</xdr:rowOff>
    </xdr:from>
    <xdr:to>
      <xdr:col>15</xdr:col>
      <xdr:colOff>101600</xdr:colOff>
      <xdr:row>96</xdr:row>
      <xdr:rowOff>159738</xdr:rowOff>
    </xdr:to>
    <xdr:sp macro="" textlink="">
      <xdr:nvSpPr>
        <xdr:cNvPr id="243" name="フローチャート: 判断 242"/>
        <xdr:cNvSpPr/>
      </xdr:nvSpPr>
      <xdr:spPr>
        <a:xfrm>
          <a:off x="2857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4815</xdr:rowOff>
    </xdr:from>
    <xdr:ext cx="534377" cy="259045"/>
    <xdr:sp macro="" textlink="">
      <xdr:nvSpPr>
        <xdr:cNvPr id="244" name="テキスト ボックス 243"/>
        <xdr:cNvSpPr txBox="1"/>
      </xdr:nvSpPr>
      <xdr:spPr>
        <a:xfrm>
          <a:off x="2641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103989</xdr:rowOff>
    </xdr:from>
    <xdr:to>
      <xdr:col>10</xdr:col>
      <xdr:colOff>114300</xdr:colOff>
      <xdr:row>99</xdr:row>
      <xdr:rowOff>17872</xdr:rowOff>
    </xdr:to>
    <xdr:cxnSp macro="">
      <xdr:nvCxnSpPr>
        <xdr:cNvPr id="245" name="直線コネクタ 244"/>
        <xdr:cNvCxnSpPr/>
      </xdr:nvCxnSpPr>
      <xdr:spPr>
        <a:xfrm flipV="1">
          <a:off x="1130300" y="16906089"/>
          <a:ext cx="889000" cy="8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71428</xdr:rowOff>
    </xdr:from>
    <xdr:to>
      <xdr:col>10</xdr:col>
      <xdr:colOff>165100</xdr:colOff>
      <xdr:row>97</xdr:row>
      <xdr:rowOff>1578</xdr:rowOff>
    </xdr:to>
    <xdr:sp macro="" textlink="">
      <xdr:nvSpPr>
        <xdr:cNvPr id="246" name="フローチャート: 判断 245"/>
        <xdr:cNvSpPr/>
      </xdr:nvSpPr>
      <xdr:spPr>
        <a:xfrm>
          <a:off x="1968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18105</xdr:rowOff>
    </xdr:from>
    <xdr:ext cx="534377" cy="259045"/>
    <xdr:sp macro="" textlink="">
      <xdr:nvSpPr>
        <xdr:cNvPr id="247" name="テキスト ボックス 246"/>
        <xdr:cNvSpPr txBox="1"/>
      </xdr:nvSpPr>
      <xdr:spPr>
        <a:xfrm>
          <a:off x="1752111" y="163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9478</xdr:rowOff>
    </xdr:from>
    <xdr:to>
      <xdr:col>6</xdr:col>
      <xdr:colOff>38100</xdr:colOff>
      <xdr:row>97</xdr:row>
      <xdr:rowOff>111078</xdr:rowOff>
    </xdr:to>
    <xdr:sp macro="" textlink="">
      <xdr:nvSpPr>
        <xdr:cNvPr id="248" name="フローチャート: 判断 247"/>
        <xdr:cNvSpPr/>
      </xdr:nvSpPr>
      <xdr:spPr>
        <a:xfrm>
          <a:off x="1079500" y="1664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127605</xdr:rowOff>
    </xdr:from>
    <xdr:ext cx="534377" cy="259045"/>
    <xdr:sp macro="" textlink="">
      <xdr:nvSpPr>
        <xdr:cNvPr id="249" name="テキスト ボックス 248"/>
        <xdr:cNvSpPr txBox="1"/>
      </xdr:nvSpPr>
      <xdr:spPr>
        <a:xfrm>
          <a:off x="863111" y="1641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114585</xdr:rowOff>
    </xdr:from>
    <xdr:to>
      <xdr:col>24</xdr:col>
      <xdr:colOff>114300</xdr:colOff>
      <xdr:row>98</xdr:row>
      <xdr:rowOff>44735</xdr:rowOff>
    </xdr:to>
    <xdr:sp macro="" textlink="">
      <xdr:nvSpPr>
        <xdr:cNvPr id="255" name="楕円 254"/>
        <xdr:cNvSpPr/>
      </xdr:nvSpPr>
      <xdr:spPr>
        <a:xfrm>
          <a:off x="4584700" y="1674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93012</xdr:rowOff>
    </xdr:from>
    <xdr:ext cx="534377" cy="259045"/>
    <xdr:sp macro="" textlink="">
      <xdr:nvSpPr>
        <xdr:cNvPr id="256" name="扶助費該当値テキスト"/>
        <xdr:cNvSpPr txBox="1"/>
      </xdr:nvSpPr>
      <xdr:spPr>
        <a:xfrm>
          <a:off x="4686300" y="1672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113638</xdr:rowOff>
    </xdr:from>
    <xdr:to>
      <xdr:col>20</xdr:col>
      <xdr:colOff>38100</xdr:colOff>
      <xdr:row>98</xdr:row>
      <xdr:rowOff>43788</xdr:rowOff>
    </xdr:to>
    <xdr:sp macro="" textlink="">
      <xdr:nvSpPr>
        <xdr:cNvPr id="257" name="楕円 256"/>
        <xdr:cNvSpPr/>
      </xdr:nvSpPr>
      <xdr:spPr>
        <a:xfrm>
          <a:off x="3746500" y="16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34915</xdr:rowOff>
    </xdr:from>
    <xdr:ext cx="534377" cy="259045"/>
    <xdr:sp macro="" textlink="">
      <xdr:nvSpPr>
        <xdr:cNvPr id="258" name="テキスト ボックス 257"/>
        <xdr:cNvSpPr txBox="1"/>
      </xdr:nvSpPr>
      <xdr:spPr>
        <a:xfrm>
          <a:off x="3530111" y="1683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50152</xdr:rowOff>
    </xdr:from>
    <xdr:to>
      <xdr:col>15</xdr:col>
      <xdr:colOff>101600</xdr:colOff>
      <xdr:row>98</xdr:row>
      <xdr:rowOff>151752</xdr:rowOff>
    </xdr:to>
    <xdr:sp macro="" textlink="">
      <xdr:nvSpPr>
        <xdr:cNvPr id="259" name="楕円 258"/>
        <xdr:cNvSpPr/>
      </xdr:nvSpPr>
      <xdr:spPr>
        <a:xfrm>
          <a:off x="2857500" y="168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142879</xdr:rowOff>
    </xdr:from>
    <xdr:ext cx="534377" cy="259045"/>
    <xdr:sp macro="" textlink="">
      <xdr:nvSpPr>
        <xdr:cNvPr id="260" name="テキスト ボックス 259"/>
        <xdr:cNvSpPr txBox="1"/>
      </xdr:nvSpPr>
      <xdr:spPr>
        <a:xfrm>
          <a:off x="2641111" y="1694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53189</xdr:rowOff>
    </xdr:from>
    <xdr:to>
      <xdr:col>10</xdr:col>
      <xdr:colOff>165100</xdr:colOff>
      <xdr:row>98</xdr:row>
      <xdr:rowOff>154789</xdr:rowOff>
    </xdr:to>
    <xdr:sp macro="" textlink="">
      <xdr:nvSpPr>
        <xdr:cNvPr id="261" name="楕円 260"/>
        <xdr:cNvSpPr/>
      </xdr:nvSpPr>
      <xdr:spPr>
        <a:xfrm>
          <a:off x="1968500" y="1685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145916</xdr:rowOff>
    </xdr:from>
    <xdr:ext cx="534377" cy="259045"/>
    <xdr:sp macro="" textlink="">
      <xdr:nvSpPr>
        <xdr:cNvPr id="262" name="テキスト ボックス 261"/>
        <xdr:cNvSpPr txBox="1"/>
      </xdr:nvSpPr>
      <xdr:spPr>
        <a:xfrm>
          <a:off x="1752111" y="1694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138522</xdr:rowOff>
    </xdr:from>
    <xdr:to>
      <xdr:col>6</xdr:col>
      <xdr:colOff>38100</xdr:colOff>
      <xdr:row>99</xdr:row>
      <xdr:rowOff>68672</xdr:rowOff>
    </xdr:to>
    <xdr:sp macro="" textlink="">
      <xdr:nvSpPr>
        <xdr:cNvPr id="263" name="楕円 262"/>
        <xdr:cNvSpPr/>
      </xdr:nvSpPr>
      <xdr:spPr>
        <a:xfrm>
          <a:off x="1079500" y="1694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59799</xdr:rowOff>
    </xdr:from>
    <xdr:ext cx="534377" cy="259045"/>
    <xdr:sp macro="" textlink="">
      <xdr:nvSpPr>
        <xdr:cNvPr id="264" name="テキスト ボックス 263"/>
        <xdr:cNvSpPr txBox="1"/>
      </xdr:nvSpPr>
      <xdr:spPr>
        <a:xfrm>
          <a:off x="863111" y="170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139983</xdr:rowOff>
    </xdr:from>
    <xdr:to>
      <xdr:col>54</xdr:col>
      <xdr:colOff>189865</xdr:colOff>
      <xdr:row>37</xdr:row>
      <xdr:rowOff>138987</xdr:rowOff>
    </xdr:to>
    <xdr:cxnSp macro="">
      <xdr:nvCxnSpPr>
        <xdr:cNvPr id="286" name="直線コネクタ 285"/>
        <xdr:cNvCxnSpPr/>
      </xdr:nvCxnSpPr>
      <xdr:spPr>
        <a:xfrm flipV="1">
          <a:off x="10475595" y="5454933"/>
          <a:ext cx="1270" cy="102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142814</xdr:rowOff>
    </xdr:from>
    <xdr:ext cx="534377" cy="259045"/>
    <xdr:sp macro="" textlink="">
      <xdr:nvSpPr>
        <xdr:cNvPr id="287" name="補助費等最小値テキスト"/>
        <xdr:cNvSpPr txBox="1"/>
      </xdr:nvSpPr>
      <xdr:spPr>
        <a:xfrm>
          <a:off x="10528300" y="64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138987</xdr:rowOff>
    </xdr:from>
    <xdr:to>
      <xdr:col>55</xdr:col>
      <xdr:colOff>88900</xdr:colOff>
      <xdr:row>37</xdr:row>
      <xdr:rowOff>138987</xdr:rowOff>
    </xdr:to>
    <xdr:cxnSp macro="">
      <xdr:nvCxnSpPr>
        <xdr:cNvPr id="288" name="直線コネクタ 287"/>
        <xdr:cNvCxnSpPr/>
      </xdr:nvCxnSpPr>
      <xdr:spPr>
        <a:xfrm>
          <a:off x="10388600" y="648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86660</xdr:rowOff>
    </xdr:from>
    <xdr:ext cx="599010" cy="259045"/>
    <xdr:sp macro="" textlink="">
      <xdr:nvSpPr>
        <xdr:cNvPr id="289" name="補助費等最大値テキスト"/>
        <xdr:cNvSpPr txBox="1"/>
      </xdr:nvSpPr>
      <xdr:spPr>
        <a:xfrm>
          <a:off x="10528300" y="523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139983</xdr:rowOff>
    </xdr:from>
    <xdr:to>
      <xdr:col>55</xdr:col>
      <xdr:colOff>88900</xdr:colOff>
      <xdr:row>31</xdr:row>
      <xdr:rowOff>139983</xdr:rowOff>
    </xdr:to>
    <xdr:cxnSp macro="">
      <xdr:nvCxnSpPr>
        <xdr:cNvPr id="290" name="直線コネクタ 289"/>
        <xdr:cNvCxnSpPr/>
      </xdr:nvCxnSpPr>
      <xdr:spPr>
        <a:xfrm>
          <a:off x="10388600" y="545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107806</xdr:rowOff>
    </xdr:from>
    <xdr:to>
      <xdr:col>55</xdr:col>
      <xdr:colOff>0</xdr:colOff>
      <xdr:row>36</xdr:row>
      <xdr:rowOff>117279</xdr:rowOff>
    </xdr:to>
    <xdr:cxnSp macro="">
      <xdr:nvCxnSpPr>
        <xdr:cNvPr id="291" name="直線コネクタ 290"/>
        <xdr:cNvCxnSpPr/>
      </xdr:nvCxnSpPr>
      <xdr:spPr>
        <a:xfrm flipV="1">
          <a:off x="9639300" y="6280006"/>
          <a:ext cx="838200" cy="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6246</xdr:rowOff>
    </xdr:from>
    <xdr:ext cx="534377" cy="259045"/>
    <xdr:sp macro="" textlink="">
      <xdr:nvSpPr>
        <xdr:cNvPr id="292" name="補助費等平均値テキスト"/>
        <xdr:cNvSpPr txBox="1"/>
      </xdr:nvSpPr>
      <xdr:spPr>
        <a:xfrm>
          <a:off x="10528300" y="60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154819</xdr:rowOff>
    </xdr:from>
    <xdr:to>
      <xdr:col>55</xdr:col>
      <xdr:colOff>50800</xdr:colOff>
      <xdr:row>36</xdr:row>
      <xdr:rowOff>84969</xdr:rowOff>
    </xdr:to>
    <xdr:sp macro="" textlink="">
      <xdr:nvSpPr>
        <xdr:cNvPr id="293" name="フローチャート: 判断 292"/>
        <xdr:cNvSpPr/>
      </xdr:nvSpPr>
      <xdr:spPr>
        <a:xfrm>
          <a:off x="104267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117279</xdr:rowOff>
    </xdr:from>
    <xdr:to>
      <xdr:col>50</xdr:col>
      <xdr:colOff>114300</xdr:colOff>
      <xdr:row>36</xdr:row>
      <xdr:rowOff>131530</xdr:rowOff>
    </xdr:to>
    <xdr:cxnSp macro="">
      <xdr:nvCxnSpPr>
        <xdr:cNvPr id="294" name="直線コネクタ 293"/>
        <xdr:cNvCxnSpPr/>
      </xdr:nvCxnSpPr>
      <xdr:spPr>
        <a:xfrm flipV="1">
          <a:off x="8750300" y="6289479"/>
          <a:ext cx="889000" cy="1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169152</xdr:rowOff>
    </xdr:from>
    <xdr:to>
      <xdr:col>50</xdr:col>
      <xdr:colOff>165100</xdr:colOff>
      <xdr:row>36</xdr:row>
      <xdr:rowOff>99302</xdr:rowOff>
    </xdr:to>
    <xdr:sp macro="" textlink="">
      <xdr:nvSpPr>
        <xdr:cNvPr id="295" name="フローチャート: 判断 294"/>
        <xdr:cNvSpPr/>
      </xdr:nvSpPr>
      <xdr:spPr>
        <a:xfrm>
          <a:off x="9588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115829</xdr:rowOff>
    </xdr:from>
    <xdr:ext cx="534377" cy="259045"/>
    <xdr:sp macro="" textlink="">
      <xdr:nvSpPr>
        <xdr:cNvPr id="296" name="テキスト ボックス 295"/>
        <xdr:cNvSpPr txBox="1"/>
      </xdr:nvSpPr>
      <xdr:spPr>
        <a:xfrm>
          <a:off x="9372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131530</xdr:rowOff>
    </xdr:from>
    <xdr:to>
      <xdr:col>45</xdr:col>
      <xdr:colOff>177800</xdr:colOff>
      <xdr:row>36</xdr:row>
      <xdr:rowOff>154331</xdr:rowOff>
    </xdr:to>
    <xdr:cxnSp macro="">
      <xdr:nvCxnSpPr>
        <xdr:cNvPr id="297" name="直線コネクタ 296"/>
        <xdr:cNvCxnSpPr/>
      </xdr:nvCxnSpPr>
      <xdr:spPr>
        <a:xfrm flipV="1">
          <a:off x="7861300" y="6303730"/>
          <a:ext cx="889000" cy="2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24682</xdr:rowOff>
    </xdr:from>
    <xdr:to>
      <xdr:col>46</xdr:col>
      <xdr:colOff>38100</xdr:colOff>
      <xdr:row>36</xdr:row>
      <xdr:rowOff>126282</xdr:rowOff>
    </xdr:to>
    <xdr:sp macro="" textlink="">
      <xdr:nvSpPr>
        <xdr:cNvPr id="298" name="フローチャート: 判断 297"/>
        <xdr:cNvSpPr/>
      </xdr:nvSpPr>
      <xdr:spPr>
        <a:xfrm>
          <a:off x="8699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142809</xdr:rowOff>
    </xdr:from>
    <xdr:ext cx="534377" cy="259045"/>
    <xdr:sp macro="" textlink="">
      <xdr:nvSpPr>
        <xdr:cNvPr id="299" name="テキスト ボックス 298"/>
        <xdr:cNvSpPr txBox="1"/>
      </xdr:nvSpPr>
      <xdr:spPr>
        <a:xfrm>
          <a:off x="8483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154331</xdr:rowOff>
    </xdr:from>
    <xdr:to>
      <xdr:col>41</xdr:col>
      <xdr:colOff>50800</xdr:colOff>
      <xdr:row>36</xdr:row>
      <xdr:rowOff>167827</xdr:rowOff>
    </xdr:to>
    <xdr:cxnSp macro="">
      <xdr:nvCxnSpPr>
        <xdr:cNvPr id="300" name="直線コネクタ 299"/>
        <xdr:cNvCxnSpPr/>
      </xdr:nvCxnSpPr>
      <xdr:spPr>
        <a:xfrm flipV="1">
          <a:off x="6972300" y="6326531"/>
          <a:ext cx="889000" cy="1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65761</xdr:rowOff>
    </xdr:from>
    <xdr:to>
      <xdr:col>41</xdr:col>
      <xdr:colOff>101600</xdr:colOff>
      <xdr:row>36</xdr:row>
      <xdr:rowOff>167361</xdr:rowOff>
    </xdr:to>
    <xdr:sp macro="" textlink="">
      <xdr:nvSpPr>
        <xdr:cNvPr id="301" name="フローチャート: 判断 300"/>
        <xdr:cNvSpPr/>
      </xdr:nvSpPr>
      <xdr:spPr>
        <a:xfrm>
          <a:off x="7810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12438</xdr:rowOff>
    </xdr:from>
    <xdr:ext cx="534377" cy="259045"/>
    <xdr:sp macro="" textlink="">
      <xdr:nvSpPr>
        <xdr:cNvPr id="302" name="テキスト ボックス 301"/>
        <xdr:cNvSpPr txBox="1"/>
      </xdr:nvSpPr>
      <xdr:spPr>
        <a:xfrm>
          <a:off x="7594111" y="601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75591</xdr:rowOff>
    </xdr:from>
    <xdr:to>
      <xdr:col>36</xdr:col>
      <xdr:colOff>165100</xdr:colOff>
      <xdr:row>37</xdr:row>
      <xdr:rowOff>5741</xdr:rowOff>
    </xdr:to>
    <xdr:sp macro="" textlink="">
      <xdr:nvSpPr>
        <xdr:cNvPr id="303" name="フローチャート: 判断 302"/>
        <xdr:cNvSpPr/>
      </xdr:nvSpPr>
      <xdr:spPr>
        <a:xfrm>
          <a:off x="6921500" y="62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22268</xdr:rowOff>
    </xdr:from>
    <xdr:ext cx="534377" cy="259045"/>
    <xdr:sp macro="" textlink="">
      <xdr:nvSpPr>
        <xdr:cNvPr id="304" name="テキスト ボックス 303"/>
        <xdr:cNvSpPr txBox="1"/>
      </xdr:nvSpPr>
      <xdr:spPr>
        <a:xfrm>
          <a:off x="6705111" y="60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57006</xdr:rowOff>
    </xdr:from>
    <xdr:to>
      <xdr:col>55</xdr:col>
      <xdr:colOff>50800</xdr:colOff>
      <xdr:row>36</xdr:row>
      <xdr:rowOff>158606</xdr:rowOff>
    </xdr:to>
    <xdr:sp macro="" textlink="">
      <xdr:nvSpPr>
        <xdr:cNvPr id="310" name="楕円 309"/>
        <xdr:cNvSpPr/>
      </xdr:nvSpPr>
      <xdr:spPr>
        <a:xfrm>
          <a:off x="10426700" y="622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35433</xdr:rowOff>
    </xdr:from>
    <xdr:ext cx="534377" cy="259045"/>
    <xdr:sp macro="" textlink="">
      <xdr:nvSpPr>
        <xdr:cNvPr id="311" name="補助費等該当値テキスト"/>
        <xdr:cNvSpPr txBox="1"/>
      </xdr:nvSpPr>
      <xdr:spPr>
        <a:xfrm>
          <a:off x="10528300" y="620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66479</xdr:rowOff>
    </xdr:from>
    <xdr:to>
      <xdr:col>50</xdr:col>
      <xdr:colOff>165100</xdr:colOff>
      <xdr:row>36</xdr:row>
      <xdr:rowOff>168079</xdr:rowOff>
    </xdr:to>
    <xdr:sp macro="" textlink="">
      <xdr:nvSpPr>
        <xdr:cNvPr id="312" name="楕円 311"/>
        <xdr:cNvSpPr/>
      </xdr:nvSpPr>
      <xdr:spPr>
        <a:xfrm>
          <a:off x="9588500" y="623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159206</xdr:rowOff>
    </xdr:from>
    <xdr:ext cx="534377" cy="259045"/>
    <xdr:sp macro="" textlink="">
      <xdr:nvSpPr>
        <xdr:cNvPr id="313" name="テキスト ボックス 312"/>
        <xdr:cNvSpPr txBox="1"/>
      </xdr:nvSpPr>
      <xdr:spPr>
        <a:xfrm>
          <a:off x="9372111" y="633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80730</xdr:rowOff>
    </xdr:from>
    <xdr:to>
      <xdr:col>46</xdr:col>
      <xdr:colOff>38100</xdr:colOff>
      <xdr:row>37</xdr:row>
      <xdr:rowOff>10880</xdr:rowOff>
    </xdr:to>
    <xdr:sp macro="" textlink="">
      <xdr:nvSpPr>
        <xdr:cNvPr id="314" name="楕円 313"/>
        <xdr:cNvSpPr/>
      </xdr:nvSpPr>
      <xdr:spPr>
        <a:xfrm>
          <a:off x="8699500" y="62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2007</xdr:rowOff>
    </xdr:from>
    <xdr:ext cx="534377" cy="259045"/>
    <xdr:sp macro="" textlink="">
      <xdr:nvSpPr>
        <xdr:cNvPr id="315" name="テキスト ボックス 314"/>
        <xdr:cNvSpPr txBox="1"/>
      </xdr:nvSpPr>
      <xdr:spPr>
        <a:xfrm>
          <a:off x="8483111" y="634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103531</xdr:rowOff>
    </xdr:from>
    <xdr:to>
      <xdr:col>41</xdr:col>
      <xdr:colOff>101600</xdr:colOff>
      <xdr:row>37</xdr:row>
      <xdr:rowOff>33681</xdr:rowOff>
    </xdr:to>
    <xdr:sp macro="" textlink="">
      <xdr:nvSpPr>
        <xdr:cNvPr id="316" name="楕円 315"/>
        <xdr:cNvSpPr/>
      </xdr:nvSpPr>
      <xdr:spPr>
        <a:xfrm>
          <a:off x="7810500" y="62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24808</xdr:rowOff>
    </xdr:from>
    <xdr:ext cx="534377" cy="259045"/>
    <xdr:sp macro="" textlink="">
      <xdr:nvSpPr>
        <xdr:cNvPr id="317" name="テキスト ボックス 316"/>
        <xdr:cNvSpPr txBox="1"/>
      </xdr:nvSpPr>
      <xdr:spPr>
        <a:xfrm>
          <a:off x="7594111" y="636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117027</xdr:rowOff>
    </xdr:from>
    <xdr:to>
      <xdr:col>36</xdr:col>
      <xdr:colOff>165100</xdr:colOff>
      <xdr:row>37</xdr:row>
      <xdr:rowOff>47177</xdr:rowOff>
    </xdr:to>
    <xdr:sp macro="" textlink="">
      <xdr:nvSpPr>
        <xdr:cNvPr id="318" name="楕円 317"/>
        <xdr:cNvSpPr/>
      </xdr:nvSpPr>
      <xdr:spPr>
        <a:xfrm>
          <a:off x="6921500" y="628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38304</xdr:rowOff>
    </xdr:from>
    <xdr:ext cx="534377" cy="259045"/>
    <xdr:sp macro="" textlink="">
      <xdr:nvSpPr>
        <xdr:cNvPr id="319" name="テキスト ボックス 318"/>
        <xdr:cNvSpPr txBox="1"/>
      </xdr:nvSpPr>
      <xdr:spPr>
        <a:xfrm>
          <a:off x="6705111" y="638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91822</xdr:rowOff>
    </xdr:from>
    <xdr:to>
      <xdr:col>54</xdr:col>
      <xdr:colOff>189865</xdr:colOff>
      <xdr:row>58</xdr:row>
      <xdr:rowOff>130794</xdr:rowOff>
    </xdr:to>
    <xdr:cxnSp macro="">
      <xdr:nvCxnSpPr>
        <xdr:cNvPr id="345" name="直線コネクタ 344"/>
        <xdr:cNvCxnSpPr/>
      </xdr:nvCxnSpPr>
      <xdr:spPr>
        <a:xfrm flipV="1">
          <a:off x="10475595" y="8664322"/>
          <a:ext cx="1270" cy="1410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134621</xdr:rowOff>
    </xdr:from>
    <xdr:ext cx="534377" cy="259045"/>
    <xdr:sp macro="" textlink="">
      <xdr:nvSpPr>
        <xdr:cNvPr id="346" name="普通建設事業費最小値テキスト"/>
        <xdr:cNvSpPr txBox="1"/>
      </xdr:nvSpPr>
      <xdr:spPr>
        <a:xfrm>
          <a:off x="10528300" y="1007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130794</xdr:rowOff>
    </xdr:from>
    <xdr:to>
      <xdr:col>55</xdr:col>
      <xdr:colOff>88900</xdr:colOff>
      <xdr:row>58</xdr:row>
      <xdr:rowOff>130794</xdr:rowOff>
    </xdr:to>
    <xdr:cxnSp macro="">
      <xdr:nvCxnSpPr>
        <xdr:cNvPr id="347" name="直線コネクタ 346"/>
        <xdr:cNvCxnSpPr/>
      </xdr:nvCxnSpPr>
      <xdr:spPr>
        <a:xfrm>
          <a:off x="10388600" y="1007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38499</xdr:rowOff>
    </xdr:from>
    <xdr:ext cx="599010" cy="259045"/>
    <xdr:sp macro="" textlink="">
      <xdr:nvSpPr>
        <xdr:cNvPr id="348" name="普通建設事業費最大値テキスト"/>
        <xdr:cNvSpPr txBox="1"/>
      </xdr:nvSpPr>
      <xdr:spPr>
        <a:xfrm>
          <a:off x="10528300" y="843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91822</xdr:rowOff>
    </xdr:from>
    <xdr:to>
      <xdr:col>55</xdr:col>
      <xdr:colOff>88900</xdr:colOff>
      <xdr:row>50</xdr:row>
      <xdr:rowOff>91822</xdr:rowOff>
    </xdr:to>
    <xdr:cxnSp macro="">
      <xdr:nvCxnSpPr>
        <xdr:cNvPr id="349" name="直線コネクタ 348"/>
        <xdr:cNvCxnSpPr/>
      </xdr:nvCxnSpPr>
      <xdr:spPr>
        <a:xfrm>
          <a:off x="10388600" y="866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91746</xdr:rowOff>
    </xdr:from>
    <xdr:to>
      <xdr:col>55</xdr:col>
      <xdr:colOff>0</xdr:colOff>
      <xdr:row>57</xdr:row>
      <xdr:rowOff>161186</xdr:rowOff>
    </xdr:to>
    <xdr:cxnSp macro="">
      <xdr:nvCxnSpPr>
        <xdr:cNvPr id="350" name="直線コネクタ 349"/>
        <xdr:cNvCxnSpPr/>
      </xdr:nvCxnSpPr>
      <xdr:spPr>
        <a:xfrm flipV="1">
          <a:off x="9639300" y="9864396"/>
          <a:ext cx="838200" cy="6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23223</xdr:rowOff>
    </xdr:from>
    <xdr:ext cx="599010" cy="259045"/>
    <xdr:sp macro="" textlink="">
      <xdr:nvSpPr>
        <xdr:cNvPr id="351" name="普通建設事業費平均値テキスト"/>
        <xdr:cNvSpPr txBox="1"/>
      </xdr:nvSpPr>
      <xdr:spPr>
        <a:xfrm>
          <a:off x="10528300" y="97958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44796</xdr:rowOff>
    </xdr:from>
    <xdr:to>
      <xdr:col>55</xdr:col>
      <xdr:colOff>50800</xdr:colOff>
      <xdr:row>57</xdr:row>
      <xdr:rowOff>146396</xdr:rowOff>
    </xdr:to>
    <xdr:sp macro="" textlink="">
      <xdr:nvSpPr>
        <xdr:cNvPr id="352" name="フローチャート: 判断 351"/>
        <xdr:cNvSpPr/>
      </xdr:nvSpPr>
      <xdr:spPr>
        <a:xfrm>
          <a:off x="10426700" y="981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161186</xdr:rowOff>
    </xdr:from>
    <xdr:to>
      <xdr:col>50</xdr:col>
      <xdr:colOff>114300</xdr:colOff>
      <xdr:row>58</xdr:row>
      <xdr:rowOff>55902</xdr:rowOff>
    </xdr:to>
    <xdr:cxnSp macro="">
      <xdr:nvCxnSpPr>
        <xdr:cNvPr id="353" name="直線コネクタ 352"/>
        <xdr:cNvCxnSpPr/>
      </xdr:nvCxnSpPr>
      <xdr:spPr>
        <a:xfrm flipV="1">
          <a:off x="8750300" y="9933836"/>
          <a:ext cx="889000" cy="6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74002</xdr:rowOff>
    </xdr:from>
    <xdr:to>
      <xdr:col>50</xdr:col>
      <xdr:colOff>165100</xdr:colOff>
      <xdr:row>58</xdr:row>
      <xdr:rowOff>4152</xdr:rowOff>
    </xdr:to>
    <xdr:sp macro="" textlink="">
      <xdr:nvSpPr>
        <xdr:cNvPr id="354" name="フローチャート: 判断 353"/>
        <xdr:cNvSpPr/>
      </xdr:nvSpPr>
      <xdr:spPr>
        <a:xfrm>
          <a:off x="9588500" y="984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20679</xdr:rowOff>
    </xdr:from>
    <xdr:ext cx="534377" cy="259045"/>
    <xdr:sp macro="" textlink="">
      <xdr:nvSpPr>
        <xdr:cNvPr id="355" name="テキスト ボックス 354"/>
        <xdr:cNvSpPr txBox="1"/>
      </xdr:nvSpPr>
      <xdr:spPr>
        <a:xfrm>
          <a:off x="9372111" y="962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55902</xdr:rowOff>
    </xdr:from>
    <xdr:to>
      <xdr:col>45</xdr:col>
      <xdr:colOff>177800</xdr:colOff>
      <xdr:row>58</xdr:row>
      <xdr:rowOff>59879</xdr:rowOff>
    </xdr:to>
    <xdr:cxnSp macro="">
      <xdr:nvCxnSpPr>
        <xdr:cNvPr id="356" name="直線コネクタ 355"/>
        <xdr:cNvCxnSpPr/>
      </xdr:nvCxnSpPr>
      <xdr:spPr>
        <a:xfrm flipV="1">
          <a:off x="7861300" y="10000002"/>
          <a:ext cx="889000" cy="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75396</xdr:rowOff>
    </xdr:from>
    <xdr:to>
      <xdr:col>46</xdr:col>
      <xdr:colOff>38100</xdr:colOff>
      <xdr:row>58</xdr:row>
      <xdr:rowOff>5546</xdr:rowOff>
    </xdr:to>
    <xdr:sp macro="" textlink="">
      <xdr:nvSpPr>
        <xdr:cNvPr id="357" name="フローチャート: 判断 356"/>
        <xdr:cNvSpPr/>
      </xdr:nvSpPr>
      <xdr:spPr>
        <a:xfrm>
          <a:off x="8699500" y="984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22073</xdr:rowOff>
    </xdr:from>
    <xdr:ext cx="534377" cy="259045"/>
    <xdr:sp macro="" textlink="">
      <xdr:nvSpPr>
        <xdr:cNvPr id="358" name="テキスト ボックス 357"/>
        <xdr:cNvSpPr txBox="1"/>
      </xdr:nvSpPr>
      <xdr:spPr>
        <a:xfrm>
          <a:off x="8483111" y="96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158112</xdr:rowOff>
    </xdr:from>
    <xdr:to>
      <xdr:col>41</xdr:col>
      <xdr:colOff>50800</xdr:colOff>
      <xdr:row>58</xdr:row>
      <xdr:rowOff>59879</xdr:rowOff>
    </xdr:to>
    <xdr:cxnSp macro="">
      <xdr:nvCxnSpPr>
        <xdr:cNvPr id="359" name="直線コネクタ 358"/>
        <xdr:cNvCxnSpPr/>
      </xdr:nvCxnSpPr>
      <xdr:spPr>
        <a:xfrm>
          <a:off x="6972300" y="9930762"/>
          <a:ext cx="889000" cy="7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58879</xdr:rowOff>
    </xdr:from>
    <xdr:to>
      <xdr:col>41</xdr:col>
      <xdr:colOff>101600</xdr:colOff>
      <xdr:row>57</xdr:row>
      <xdr:rowOff>160479</xdr:rowOff>
    </xdr:to>
    <xdr:sp macro="" textlink="">
      <xdr:nvSpPr>
        <xdr:cNvPr id="360" name="フローチャート: 判断 359"/>
        <xdr:cNvSpPr/>
      </xdr:nvSpPr>
      <xdr:spPr>
        <a:xfrm>
          <a:off x="7810500" y="983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5556</xdr:rowOff>
    </xdr:from>
    <xdr:ext cx="599010" cy="259045"/>
    <xdr:sp macro="" textlink="">
      <xdr:nvSpPr>
        <xdr:cNvPr id="361" name="テキスト ボックス 360"/>
        <xdr:cNvSpPr txBox="1"/>
      </xdr:nvSpPr>
      <xdr:spPr>
        <a:xfrm>
          <a:off x="7561795" y="960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5219</xdr:rowOff>
    </xdr:from>
    <xdr:to>
      <xdr:col>36</xdr:col>
      <xdr:colOff>165100</xdr:colOff>
      <xdr:row>57</xdr:row>
      <xdr:rowOff>106819</xdr:rowOff>
    </xdr:to>
    <xdr:sp macro="" textlink="">
      <xdr:nvSpPr>
        <xdr:cNvPr id="362" name="フローチャート: 判断 361"/>
        <xdr:cNvSpPr/>
      </xdr:nvSpPr>
      <xdr:spPr>
        <a:xfrm>
          <a:off x="6921500" y="97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123346</xdr:rowOff>
    </xdr:from>
    <xdr:ext cx="599010" cy="259045"/>
    <xdr:sp macro="" textlink="">
      <xdr:nvSpPr>
        <xdr:cNvPr id="363" name="テキスト ボックス 362"/>
        <xdr:cNvSpPr txBox="1"/>
      </xdr:nvSpPr>
      <xdr:spPr>
        <a:xfrm>
          <a:off x="6672795" y="9553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40946</xdr:rowOff>
    </xdr:from>
    <xdr:to>
      <xdr:col>55</xdr:col>
      <xdr:colOff>50800</xdr:colOff>
      <xdr:row>57</xdr:row>
      <xdr:rowOff>142546</xdr:rowOff>
    </xdr:to>
    <xdr:sp macro="" textlink="">
      <xdr:nvSpPr>
        <xdr:cNvPr id="369" name="楕円 368"/>
        <xdr:cNvSpPr/>
      </xdr:nvSpPr>
      <xdr:spPr>
        <a:xfrm>
          <a:off x="10426700" y="981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63823</xdr:rowOff>
    </xdr:from>
    <xdr:ext cx="599010" cy="259045"/>
    <xdr:sp macro="" textlink="">
      <xdr:nvSpPr>
        <xdr:cNvPr id="370" name="普通建設事業費該当値テキスト"/>
        <xdr:cNvSpPr txBox="1"/>
      </xdr:nvSpPr>
      <xdr:spPr>
        <a:xfrm>
          <a:off x="10528300" y="966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110386</xdr:rowOff>
    </xdr:from>
    <xdr:to>
      <xdr:col>50</xdr:col>
      <xdr:colOff>165100</xdr:colOff>
      <xdr:row>58</xdr:row>
      <xdr:rowOff>40536</xdr:rowOff>
    </xdr:to>
    <xdr:sp macro="" textlink="">
      <xdr:nvSpPr>
        <xdr:cNvPr id="371" name="楕円 370"/>
        <xdr:cNvSpPr/>
      </xdr:nvSpPr>
      <xdr:spPr>
        <a:xfrm>
          <a:off x="9588500" y="988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31663</xdr:rowOff>
    </xdr:from>
    <xdr:ext cx="534377" cy="259045"/>
    <xdr:sp macro="" textlink="">
      <xdr:nvSpPr>
        <xdr:cNvPr id="372" name="テキスト ボックス 371"/>
        <xdr:cNvSpPr txBox="1"/>
      </xdr:nvSpPr>
      <xdr:spPr>
        <a:xfrm>
          <a:off x="9372111" y="997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5102</xdr:rowOff>
    </xdr:from>
    <xdr:to>
      <xdr:col>46</xdr:col>
      <xdr:colOff>38100</xdr:colOff>
      <xdr:row>58</xdr:row>
      <xdr:rowOff>106702</xdr:rowOff>
    </xdr:to>
    <xdr:sp macro="" textlink="">
      <xdr:nvSpPr>
        <xdr:cNvPr id="373" name="楕円 372"/>
        <xdr:cNvSpPr/>
      </xdr:nvSpPr>
      <xdr:spPr>
        <a:xfrm>
          <a:off x="8699500" y="994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97829</xdr:rowOff>
    </xdr:from>
    <xdr:ext cx="534377" cy="259045"/>
    <xdr:sp macro="" textlink="">
      <xdr:nvSpPr>
        <xdr:cNvPr id="374" name="テキスト ボックス 373"/>
        <xdr:cNvSpPr txBox="1"/>
      </xdr:nvSpPr>
      <xdr:spPr>
        <a:xfrm>
          <a:off x="8483111" y="1004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9079</xdr:rowOff>
    </xdr:from>
    <xdr:to>
      <xdr:col>41</xdr:col>
      <xdr:colOff>101600</xdr:colOff>
      <xdr:row>58</xdr:row>
      <xdr:rowOff>110679</xdr:rowOff>
    </xdr:to>
    <xdr:sp macro="" textlink="">
      <xdr:nvSpPr>
        <xdr:cNvPr id="375" name="楕円 374"/>
        <xdr:cNvSpPr/>
      </xdr:nvSpPr>
      <xdr:spPr>
        <a:xfrm>
          <a:off x="7810500" y="995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101806</xdr:rowOff>
    </xdr:from>
    <xdr:ext cx="534377" cy="259045"/>
    <xdr:sp macro="" textlink="">
      <xdr:nvSpPr>
        <xdr:cNvPr id="376" name="テキスト ボックス 375"/>
        <xdr:cNvSpPr txBox="1"/>
      </xdr:nvSpPr>
      <xdr:spPr>
        <a:xfrm>
          <a:off x="7594111" y="1004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107312</xdr:rowOff>
    </xdr:from>
    <xdr:to>
      <xdr:col>36</xdr:col>
      <xdr:colOff>165100</xdr:colOff>
      <xdr:row>58</xdr:row>
      <xdr:rowOff>37462</xdr:rowOff>
    </xdr:to>
    <xdr:sp macro="" textlink="">
      <xdr:nvSpPr>
        <xdr:cNvPr id="377" name="楕円 376"/>
        <xdr:cNvSpPr/>
      </xdr:nvSpPr>
      <xdr:spPr>
        <a:xfrm>
          <a:off x="6921500" y="987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28589</xdr:rowOff>
    </xdr:from>
    <xdr:ext cx="534377" cy="259045"/>
    <xdr:sp macro="" textlink="">
      <xdr:nvSpPr>
        <xdr:cNvPr id="378" name="テキスト ボックス 377"/>
        <xdr:cNvSpPr txBox="1"/>
      </xdr:nvSpPr>
      <xdr:spPr>
        <a:xfrm>
          <a:off x="6705111" y="997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98133</xdr:rowOff>
    </xdr:from>
    <xdr:to>
      <xdr:col>54</xdr:col>
      <xdr:colOff>189865</xdr:colOff>
      <xdr:row>79</xdr:row>
      <xdr:rowOff>44450</xdr:rowOff>
    </xdr:to>
    <xdr:cxnSp macro="">
      <xdr:nvCxnSpPr>
        <xdr:cNvPr id="402" name="直線コネクタ 401"/>
        <xdr:cNvCxnSpPr/>
      </xdr:nvCxnSpPr>
      <xdr:spPr>
        <a:xfrm flipV="1">
          <a:off x="10475595" y="12099633"/>
          <a:ext cx="1270" cy="1489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44810</xdr:rowOff>
    </xdr:from>
    <xdr:ext cx="534377" cy="259045"/>
    <xdr:sp macro="" textlink="">
      <xdr:nvSpPr>
        <xdr:cNvPr id="405" name="普通建設事業費 （ うち新規整備　）最大値テキスト"/>
        <xdr:cNvSpPr txBox="1"/>
      </xdr:nvSpPr>
      <xdr:spPr>
        <a:xfrm>
          <a:off x="10528300" y="1187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98133</xdr:rowOff>
    </xdr:from>
    <xdr:to>
      <xdr:col>55</xdr:col>
      <xdr:colOff>88900</xdr:colOff>
      <xdr:row>70</xdr:row>
      <xdr:rowOff>98133</xdr:rowOff>
    </xdr:to>
    <xdr:cxnSp macro="">
      <xdr:nvCxnSpPr>
        <xdr:cNvPr id="406" name="直線コネクタ 405"/>
        <xdr:cNvCxnSpPr/>
      </xdr:nvCxnSpPr>
      <xdr:spPr>
        <a:xfrm>
          <a:off x="10388600" y="1209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52642</xdr:rowOff>
    </xdr:from>
    <xdr:to>
      <xdr:col>55</xdr:col>
      <xdr:colOff>0</xdr:colOff>
      <xdr:row>74</xdr:row>
      <xdr:rowOff>5702</xdr:rowOff>
    </xdr:to>
    <xdr:cxnSp macro="">
      <xdr:nvCxnSpPr>
        <xdr:cNvPr id="407" name="直線コネクタ 406"/>
        <xdr:cNvCxnSpPr/>
      </xdr:nvCxnSpPr>
      <xdr:spPr>
        <a:xfrm flipV="1">
          <a:off x="9639300" y="12397042"/>
          <a:ext cx="838200" cy="29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154328</xdr:rowOff>
    </xdr:from>
    <xdr:ext cx="534377" cy="259045"/>
    <xdr:sp macro="" textlink="">
      <xdr:nvSpPr>
        <xdr:cNvPr id="408" name="普通建設事業費 （ うち新規整備　）平均値テキスト"/>
        <xdr:cNvSpPr txBox="1"/>
      </xdr:nvSpPr>
      <xdr:spPr>
        <a:xfrm>
          <a:off x="10528300" y="131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4451</xdr:rowOff>
    </xdr:from>
    <xdr:to>
      <xdr:col>55</xdr:col>
      <xdr:colOff>50800</xdr:colOff>
      <xdr:row>77</xdr:row>
      <xdr:rowOff>106051</xdr:rowOff>
    </xdr:to>
    <xdr:sp macro="" textlink="">
      <xdr:nvSpPr>
        <xdr:cNvPr id="409" name="フローチャート: 判断 408"/>
        <xdr:cNvSpPr/>
      </xdr:nvSpPr>
      <xdr:spPr>
        <a:xfrm>
          <a:off x="104267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5702</xdr:rowOff>
    </xdr:from>
    <xdr:to>
      <xdr:col>50</xdr:col>
      <xdr:colOff>114300</xdr:colOff>
      <xdr:row>76</xdr:row>
      <xdr:rowOff>113373</xdr:rowOff>
    </xdr:to>
    <xdr:cxnSp macro="">
      <xdr:nvCxnSpPr>
        <xdr:cNvPr id="410" name="直線コネクタ 409"/>
        <xdr:cNvCxnSpPr/>
      </xdr:nvCxnSpPr>
      <xdr:spPr>
        <a:xfrm flipV="1">
          <a:off x="8750300" y="12693002"/>
          <a:ext cx="889000" cy="45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167900</xdr:rowOff>
    </xdr:from>
    <xdr:to>
      <xdr:col>50</xdr:col>
      <xdr:colOff>165100</xdr:colOff>
      <xdr:row>76</xdr:row>
      <xdr:rowOff>98050</xdr:rowOff>
    </xdr:to>
    <xdr:sp macro="" textlink="">
      <xdr:nvSpPr>
        <xdr:cNvPr id="411" name="フローチャート: 判断 410"/>
        <xdr:cNvSpPr/>
      </xdr:nvSpPr>
      <xdr:spPr>
        <a:xfrm>
          <a:off x="9588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89177</xdr:rowOff>
    </xdr:from>
    <xdr:ext cx="534377" cy="259045"/>
    <xdr:sp macro="" textlink="">
      <xdr:nvSpPr>
        <xdr:cNvPr id="412" name="テキスト ボックス 411"/>
        <xdr:cNvSpPr txBox="1"/>
      </xdr:nvSpPr>
      <xdr:spPr>
        <a:xfrm>
          <a:off x="9372111" y="1311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23095</xdr:rowOff>
    </xdr:from>
    <xdr:to>
      <xdr:col>45</xdr:col>
      <xdr:colOff>177800</xdr:colOff>
      <xdr:row>76</xdr:row>
      <xdr:rowOff>113373</xdr:rowOff>
    </xdr:to>
    <xdr:cxnSp macro="">
      <xdr:nvCxnSpPr>
        <xdr:cNvPr id="413" name="直線コネクタ 412"/>
        <xdr:cNvCxnSpPr/>
      </xdr:nvCxnSpPr>
      <xdr:spPr>
        <a:xfrm>
          <a:off x="7861300" y="13053295"/>
          <a:ext cx="889000" cy="9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25750</xdr:rowOff>
    </xdr:from>
    <xdr:to>
      <xdr:col>46</xdr:col>
      <xdr:colOff>38100</xdr:colOff>
      <xdr:row>75</xdr:row>
      <xdr:rowOff>127350</xdr:rowOff>
    </xdr:to>
    <xdr:sp macro="" textlink="">
      <xdr:nvSpPr>
        <xdr:cNvPr id="414" name="フローチャート: 判断 413"/>
        <xdr:cNvSpPr/>
      </xdr:nvSpPr>
      <xdr:spPr>
        <a:xfrm>
          <a:off x="8699500" y="128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143877</xdr:rowOff>
    </xdr:from>
    <xdr:ext cx="534377" cy="259045"/>
    <xdr:sp macro="" textlink="">
      <xdr:nvSpPr>
        <xdr:cNvPr id="415" name="テキスト ボックス 414"/>
        <xdr:cNvSpPr txBox="1"/>
      </xdr:nvSpPr>
      <xdr:spPr>
        <a:xfrm>
          <a:off x="8483111" y="1265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85757</xdr:rowOff>
    </xdr:from>
    <xdr:to>
      <xdr:col>41</xdr:col>
      <xdr:colOff>101600</xdr:colOff>
      <xdr:row>75</xdr:row>
      <xdr:rowOff>15907</xdr:rowOff>
    </xdr:to>
    <xdr:sp macro="" textlink="">
      <xdr:nvSpPr>
        <xdr:cNvPr id="416" name="フローチャート: 判断 415"/>
        <xdr:cNvSpPr/>
      </xdr:nvSpPr>
      <xdr:spPr>
        <a:xfrm>
          <a:off x="7810500" y="1277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32434</xdr:rowOff>
    </xdr:from>
    <xdr:ext cx="534377" cy="259045"/>
    <xdr:sp macro="" textlink="">
      <xdr:nvSpPr>
        <xdr:cNvPr id="417" name="テキスト ボックス 416"/>
        <xdr:cNvSpPr txBox="1"/>
      </xdr:nvSpPr>
      <xdr:spPr>
        <a:xfrm>
          <a:off x="7594111" y="125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1842</xdr:rowOff>
    </xdr:from>
    <xdr:to>
      <xdr:col>55</xdr:col>
      <xdr:colOff>50800</xdr:colOff>
      <xdr:row>72</xdr:row>
      <xdr:rowOff>103442</xdr:rowOff>
    </xdr:to>
    <xdr:sp macro="" textlink="">
      <xdr:nvSpPr>
        <xdr:cNvPr id="423" name="楕円 422"/>
        <xdr:cNvSpPr/>
      </xdr:nvSpPr>
      <xdr:spPr>
        <a:xfrm>
          <a:off x="10426700" y="1234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24719</xdr:rowOff>
    </xdr:from>
    <xdr:ext cx="534377" cy="259045"/>
    <xdr:sp macro="" textlink="">
      <xdr:nvSpPr>
        <xdr:cNvPr id="424" name="普通建設事業費 （ うち新規整備　）該当値テキスト"/>
        <xdr:cNvSpPr txBox="1"/>
      </xdr:nvSpPr>
      <xdr:spPr>
        <a:xfrm>
          <a:off x="10528300" y="1219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126352</xdr:rowOff>
    </xdr:from>
    <xdr:to>
      <xdr:col>50</xdr:col>
      <xdr:colOff>165100</xdr:colOff>
      <xdr:row>74</xdr:row>
      <xdr:rowOff>56502</xdr:rowOff>
    </xdr:to>
    <xdr:sp macro="" textlink="">
      <xdr:nvSpPr>
        <xdr:cNvPr id="425" name="楕円 424"/>
        <xdr:cNvSpPr/>
      </xdr:nvSpPr>
      <xdr:spPr>
        <a:xfrm>
          <a:off x="9588500" y="1264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73029</xdr:rowOff>
    </xdr:from>
    <xdr:ext cx="534377" cy="259045"/>
    <xdr:sp macro="" textlink="">
      <xdr:nvSpPr>
        <xdr:cNvPr id="426" name="テキスト ボックス 425"/>
        <xdr:cNvSpPr txBox="1"/>
      </xdr:nvSpPr>
      <xdr:spPr>
        <a:xfrm>
          <a:off x="9372111" y="1241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62573</xdr:rowOff>
    </xdr:from>
    <xdr:to>
      <xdr:col>46</xdr:col>
      <xdr:colOff>38100</xdr:colOff>
      <xdr:row>76</xdr:row>
      <xdr:rowOff>164173</xdr:rowOff>
    </xdr:to>
    <xdr:sp macro="" textlink="">
      <xdr:nvSpPr>
        <xdr:cNvPr id="427" name="楕円 426"/>
        <xdr:cNvSpPr/>
      </xdr:nvSpPr>
      <xdr:spPr>
        <a:xfrm>
          <a:off x="8699500" y="1309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155300</xdr:rowOff>
    </xdr:from>
    <xdr:ext cx="534377" cy="259045"/>
    <xdr:sp macro="" textlink="">
      <xdr:nvSpPr>
        <xdr:cNvPr id="428" name="テキスト ボックス 427"/>
        <xdr:cNvSpPr txBox="1"/>
      </xdr:nvSpPr>
      <xdr:spPr>
        <a:xfrm>
          <a:off x="8483111" y="1318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143745</xdr:rowOff>
    </xdr:from>
    <xdr:to>
      <xdr:col>41</xdr:col>
      <xdr:colOff>101600</xdr:colOff>
      <xdr:row>76</xdr:row>
      <xdr:rowOff>73895</xdr:rowOff>
    </xdr:to>
    <xdr:sp macro="" textlink="">
      <xdr:nvSpPr>
        <xdr:cNvPr id="429" name="楕円 428"/>
        <xdr:cNvSpPr/>
      </xdr:nvSpPr>
      <xdr:spPr>
        <a:xfrm>
          <a:off x="7810500" y="1300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65022</xdr:rowOff>
    </xdr:from>
    <xdr:ext cx="534377" cy="259045"/>
    <xdr:sp macro="" textlink="">
      <xdr:nvSpPr>
        <xdr:cNvPr id="430" name="テキスト ボックス 429"/>
        <xdr:cNvSpPr txBox="1"/>
      </xdr:nvSpPr>
      <xdr:spPr>
        <a:xfrm>
          <a:off x="7594111" y="1309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129589</xdr:rowOff>
    </xdr:from>
    <xdr:to>
      <xdr:col>54</xdr:col>
      <xdr:colOff>189865</xdr:colOff>
      <xdr:row>98</xdr:row>
      <xdr:rowOff>106949</xdr:rowOff>
    </xdr:to>
    <xdr:cxnSp macro="">
      <xdr:nvCxnSpPr>
        <xdr:cNvPr id="454" name="直線コネクタ 453"/>
        <xdr:cNvCxnSpPr/>
      </xdr:nvCxnSpPr>
      <xdr:spPr>
        <a:xfrm flipV="1">
          <a:off x="10475595" y="15560089"/>
          <a:ext cx="1270" cy="1348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110776</xdr:rowOff>
    </xdr:from>
    <xdr:ext cx="534377" cy="259045"/>
    <xdr:sp macro="" textlink="">
      <xdr:nvSpPr>
        <xdr:cNvPr id="455" name="普通建設事業費 （ うち更新整備　）最小値テキスト"/>
        <xdr:cNvSpPr txBox="1"/>
      </xdr:nvSpPr>
      <xdr:spPr>
        <a:xfrm>
          <a:off x="10528300" y="1691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106949</xdr:rowOff>
    </xdr:from>
    <xdr:to>
      <xdr:col>55</xdr:col>
      <xdr:colOff>88900</xdr:colOff>
      <xdr:row>98</xdr:row>
      <xdr:rowOff>106949</xdr:rowOff>
    </xdr:to>
    <xdr:cxnSp macro="">
      <xdr:nvCxnSpPr>
        <xdr:cNvPr id="456" name="直線コネクタ 455"/>
        <xdr:cNvCxnSpPr/>
      </xdr:nvCxnSpPr>
      <xdr:spPr>
        <a:xfrm>
          <a:off x="10388600" y="1690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76266</xdr:rowOff>
    </xdr:from>
    <xdr:ext cx="599010" cy="259045"/>
    <xdr:sp macro="" textlink="">
      <xdr:nvSpPr>
        <xdr:cNvPr id="457" name="普通建設事業費 （ うち更新整備　）最大値テキスト"/>
        <xdr:cNvSpPr txBox="1"/>
      </xdr:nvSpPr>
      <xdr:spPr>
        <a:xfrm>
          <a:off x="10528300" y="153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129589</xdr:rowOff>
    </xdr:from>
    <xdr:to>
      <xdr:col>55</xdr:col>
      <xdr:colOff>88900</xdr:colOff>
      <xdr:row>90</xdr:row>
      <xdr:rowOff>129589</xdr:rowOff>
    </xdr:to>
    <xdr:cxnSp macro="">
      <xdr:nvCxnSpPr>
        <xdr:cNvPr id="458" name="直線コネクタ 457"/>
        <xdr:cNvCxnSpPr/>
      </xdr:nvCxnSpPr>
      <xdr:spPr>
        <a:xfrm>
          <a:off x="10388600" y="155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17148</xdr:rowOff>
    </xdr:from>
    <xdr:to>
      <xdr:col>55</xdr:col>
      <xdr:colOff>0</xdr:colOff>
      <xdr:row>98</xdr:row>
      <xdr:rowOff>106949</xdr:rowOff>
    </xdr:to>
    <xdr:cxnSp macro="">
      <xdr:nvCxnSpPr>
        <xdr:cNvPr id="459" name="直線コネクタ 458"/>
        <xdr:cNvCxnSpPr/>
      </xdr:nvCxnSpPr>
      <xdr:spPr>
        <a:xfrm>
          <a:off x="9639300" y="16819248"/>
          <a:ext cx="838200" cy="8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97604</xdr:rowOff>
    </xdr:from>
    <xdr:ext cx="534377" cy="259045"/>
    <xdr:sp macro="" textlink="">
      <xdr:nvSpPr>
        <xdr:cNvPr id="460" name="普通建設事業費 （ うち更新整備　）平均値テキスト"/>
        <xdr:cNvSpPr txBox="1"/>
      </xdr:nvSpPr>
      <xdr:spPr>
        <a:xfrm>
          <a:off x="10528300" y="16385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74727</xdr:rowOff>
    </xdr:from>
    <xdr:to>
      <xdr:col>55</xdr:col>
      <xdr:colOff>50800</xdr:colOff>
      <xdr:row>97</xdr:row>
      <xdr:rowOff>4877</xdr:rowOff>
    </xdr:to>
    <xdr:sp macro="" textlink="">
      <xdr:nvSpPr>
        <xdr:cNvPr id="461" name="フローチャート: 判断 460"/>
        <xdr:cNvSpPr/>
      </xdr:nvSpPr>
      <xdr:spPr>
        <a:xfrm>
          <a:off x="10426700" y="165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157783</xdr:rowOff>
    </xdr:from>
    <xdr:to>
      <xdr:col>50</xdr:col>
      <xdr:colOff>114300</xdr:colOff>
      <xdr:row>98</xdr:row>
      <xdr:rowOff>17148</xdr:rowOff>
    </xdr:to>
    <xdr:cxnSp macro="">
      <xdr:nvCxnSpPr>
        <xdr:cNvPr id="462" name="直線コネクタ 461"/>
        <xdr:cNvCxnSpPr/>
      </xdr:nvCxnSpPr>
      <xdr:spPr>
        <a:xfrm>
          <a:off x="8750300" y="16788433"/>
          <a:ext cx="8890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122115</xdr:rowOff>
    </xdr:from>
    <xdr:to>
      <xdr:col>50</xdr:col>
      <xdr:colOff>165100</xdr:colOff>
      <xdr:row>97</xdr:row>
      <xdr:rowOff>52265</xdr:rowOff>
    </xdr:to>
    <xdr:sp macro="" textlink="">
      <xdr:nvSpPr>
        <xdr:cNvPr id="463" name="フローチャート: 判断 462"/>
        <xdr:cNvSpPr/>
      </xdr:nvSpPr>
      <xdr:spPr>
        <a:xfrm>
          <a:off x="95885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68792</xdr:rowOff>
    </xdr:from>
    <xdr:ext cx="534377" cy="259045"/>
    <xdr:sp macro="" textlink="">
      <xdr:nvSpPr>
        <xdr:cNvPr id="464" name="テキスト ボックス 463"/>
        <xdr:cNvSpPr txBox="1"/>
      </xdr:nvSpPr>
      <xdr:spPr>
        <a:xfrm>
          <a:off x="9372111" y="1635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157783</xdr:rowOff>
    </xdr:from>
    <xdr:to>
      <xdr:col>45</xdr:col>
      <xdr:colOff>177800</xdr:colOff>
      <xdr:row>98</xdr:row>
      <xdr:rowOff>77445</xdr:rowOff>
    </xdr:to>
    <xdr:cxnSp macro="">
      <xdr:nvCxnSpPr>
        <xdr:cNvPr id="465" name="直線コネクタ 464"/>
        <xdr:cNvCxnSpPr/>
      </xdr:nvCxnSpPr>
      <xdr:spPr>
        <a:xfrm flipV="1">
          <a:off x="7861300" y="16788433"/>
          <a:ext cx="889000" cy="9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23582</xdr:rowOff>
    </xdr:from>
    <xdr:to>
      <xdr:col>46</xdr:col>
      <xdr:colOff>38100</xdr:colOff>
      <xdr:row>97</xdr:row>
      <xdr:rowOff>125182</xdr:rowOff>
    </xdr:to>
    <xdr:sp macro="" textlink="">
      <xdr:nvSpPr>
        <xdr:cNvPr id="466" name="フローチャート: 判断 465"/>
        <xdr:cNvSpPr/>
      </xdr:nvSpPr>
      <xdr:spPr>
        <a:xfrm>
          <a:off x="8699500" y="1665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141709</xdr:rowOff>
    </xdr:from>
    <xdr:ext cx="534377" cy="259045"/>
    <xdr:sp macro="" textlink="">
      <xdr:nvSpPr>
        <xdr:cNvPr id="467" name="テキスト ボックス 466"/>
        <xdr:cNvSpPr txBox="1"/>
      </xdr:nvSpPr>
      <xdr:spPr>
        <a:xfrm>
          <a:off x="8483111" y="1642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17690</xdr:rowOff>
    </xdr:from>
    <xdr:to>
      <xdr:col>41</xdr:col>
      <xdr:colOff>101600</xdr:colOff>
      <xdr:row>97</xdr:row>
      <xdr:rowOff>119290</xdr:rowOff>
    </xdr:to>
    <xdr:sp macro="" textlink="">
      <xdr:nvSpPr>
        <xdr:cNvPr id="468" name="フローチャート: 判断 467"/>
        <xdr:cNvSpPr/>
      </xdr:nvSpPr>
      <xdr:spPr>
        <a:xfrm>
          <a:off x="7810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135817</xdr:rowOff>
    </xdr:from>
    <xdr:ext cx="534377" cy="259045"/>
    <xdr:sp macro="" textlink="">
      <xdr:nvSpPr>
        <xdr:cNvPr id="469" name="テキスト ボックス 468"/>
        <xdr:cNvSpPr txBox="1"/>
      </xdr:nvSpPr>
      <xdr:spPr>
        <a:xfrm>
          <a:off x="7594111" y="1642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56149</xdr:rowOff>
    </xdr:from>
    <xdr:to>
      <xdr:col>55</xdr:col>
      <xdr:colOff>50800</xdr:colOff>
      <xdr:row>98</xdr:row>
      <xdr:rowOff>157749</xdr:rowOff>
    </xdr:to>
    <xdr:sp macro="" textlink="">
      <xdr:nvSpPr>
        <xdr:cNvPr id="475" name="楕円 474"/>
        <xdr:cNvSpPr/>
      </xdr:nvSpPr>
      <xdr:spPr>
        <a:xfrm>
          <a:off x="10426700" y="1685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142526</xdr:rowOff>
    </xdr:from>
    <xdr:ext cx="534377" cy="259045"/>
    <xdr:sp macro="" textlink="">
      <xdr:nvSpPr>
        <xdr:cNvPr id="476" name="普通建設事業費 （ うち更新整備　）該当値テキスト"/>
        <xdr:cNvSpPr txBox="1"/>
      </xdr:nvSpPr>
      <xdr:spPr>
        <a:xfrm>
          <a:off x="10528300" y="1677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137798</xdr:rowOff>
    </xdr:from>
    <xdr:to>
      <xdr:col>50</xdr:col>
      <xdr:colOff>165100</xdr:colOff>
      <xdr:row>98</xdr:row>
      <xdr:rowOff>67948</xdr:rowOff>
    </xdr:to>
    <xdr:sp macro="" textlink="">
      <xdr:nvSpPr>
        <xdr:cNvPr id="477" name="楕円 476"/>
        <xdr:cNvSpPr/>
      </xdr:nvSpPr>
      <xdr:spPr>
        <a:xfrm>
          <a:off x="9588500" y="1676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59075</xdr:rowOff>
    </xdr:from>
    <xdr:ext cx="534377" cy="259045"/>
    <xdr:sp macro="" textlink="">
      <xdr:nvSpPr>
        <xdr:cNvPr id="478" name="テキスト ボックス 477"/>
        <xdr:cNvSpPr txBox="1"/>
      </xdr:nvSpPr>
      <xdr:spPr>
        <a:xfrm>
          <a:off x="9372111" y="1686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106983</xdr:rowOff>
    </xdr:from>
    <xdr:to>
      <xdr:col>46</xdr:col>
      <xdr:colOff>38100</xdr:colOff>
      <xdr:row>98</xdr:row>
      <xdr:rowOff>37133</xdr:rowOff>
    </xdr:to>
    <xdr:sp macro="" textlink="">
      <xdr:nvSpPr>
        <xdr:cNvPr id="479" name="楕円 478"/>
        <xdr:cNvSpPr/>
      </xdr:nvSpPr>
      <xdr:spPr>
        <a:xfrm>
          <a:off x="8699500" y="1673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28260</xdr:rowOff>
    </xdr:from>
    <xdr:ext cx="534377" cy="259045"/>
    <xdr:sp macro="" textlink="">
      <xdr:nvSpPr>
        <xdr:cNvPr id="480" name="テキスト ボックス 479"/>
        <xdr:cNvSpPr txBox="1"/>
      </xdr:nvSpPr>
      <xdr:spPr>
        <a:xfrm>
          <a:off x="8483111" y="1683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26645</xdr:rowOff>
    </xdr:from>
    <xdr:to>
      <xdr:col>41</xdr:col>
      <xdr:colOff>101600</xdr:colOff>
      <xdr:row>98</xdr:row>
      <xdr:rowOff>128245</xdr:rowOff>
    </xdr:to>
    <xdr:sp macro="" textlink="">
      <xdr:nvSpPr>
        <xdr:cNvPr id="481" name="楕円 480"/>
        <xdr:cNvSpPr/>
      </xdr:nvSpPr>
      <xdr:spPr>
        <a:xfrm>
          <a:off x="7810500" y="168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119372</xdr:rowOff>
    </xdr:from>
    <xdr:ext cx="534377" cy="259045"/>
    <xdr:sp macro="" textlink="">
      <xdr:nvSpPr>
        <xdr:cNvPr id="482" name="テキスト ボックス 481"/>
        <xdr:cNvSpPr txBox="1"/>
      </xdr:nvSpPr>
      <xdr:spPr>
        <a:xfrm>
          <a:off x="7594111" y="1692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38670</xdr:rowOff>
    </xdr:from>
    <xdr:to>
      <xdr:col>85</xdr:col>
      <xdr:colOff>126364</xdr:colOff>
      <xdr:row>39</xdr:row>
      <xdr:rowOff>98878</xdr:rowOff>
    </xdr:to>
    <xdr:cxnSp macro="">
      <xdr:nvCxnSpPr>
        <xdr:cNvPr id="508" name="直線コネクタ 507"/>
        <xdr:cNvCxnSpPr/>
      </xdr:nvCxnSpPr>
      <xdr:spPr>
        <a:xfrm flipV="1">
          <a:off x="16317595" y="5353620"/>
          <a:ext cx="1269" cy="1431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156797</xdr:rowOff>
    </xdr:from>
    <xdr:ext cx="599010" cy="259045"/>
    <xdr:sp macro="" textlink="">
      <xdr:nvSpPr>
        <xdr:cNvPr id="511" name="災害復旧事業費最大値テキスト"/>
        <xdr:cNvSpPr txBox="1"/>
      </xdr:nvSpPr>
      <xdr:spPr>
        <a:xfrm>
          <a:off x="16370300" y="512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38670</xdr:rowOff>
    </xdr:from>
    <xdr:to>
      <xdr:col>86</xdr:col>
      <xdr:colOff>25400</xdr:colOff>
      <xdr:row>31</xdr:row>
      <xdr:rowOff>38670</xdr:rowOff>
    </xdr:to>
    <xdr:cxnSp macro="">
      <xdr:nvCxnSpPr>
        <xdr:cNvPr id="512" name="直線コネクタ 511"/>
        <xdr:cNvCxnSpPr/>
      </xdr:nvCxnSpPr>
      <xdr:spPr>
        <a:xfrm>
          <a:off x="16230600" y="53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88265</xdr:rowOff>
    </xdr:from>
    <xdr:to>
      <xdr:col>85</xdr:col>
      <xdr:colOff>127000</xdr:colOff>
      <xdr:row>39</xdr:row>
      <xdr:rowOff>98617</xdr:rowOff>
    </xdr:to>
    <xdr:cxnSp macro="">
      <xdr:nvCxnSpPr>
        <xdr:cNvPr id="513" name="直線コネクタ 512"/>
        <xdr:cNvCxnSpPr/>
      </xdr:nvCxnSpPr>
      <xdr:spPr>
        <a:xfrm flipV="1">
          <a:off x="15481300" y="6774815"/>
          <a:ext cx="8382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159631</xdr:rowOff>
    </xdr:from>
    <xdr:ext cx="469744" cy="259045"/>
    <xdr:sp macro="" textlink="">
      <xdr:nvSpPr>
        <xdr:cNvPr id="514" name="災害復旧事業費平均値テキスト"/>
        <xdr:cNvSpPr txBox="1"/>
      </xdr:nvSpPr>
      <xdr:spPr>
        <a:xfrm>
          <a:off x="16370300" y="6503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136754</xdr:rowOff>
    </xdr:from>
    <xdr:to>
      <xdr:col>85</xdr:col>
      <xdr:colOff>177800</xdr:colOff>
      <xdr:row>39</xdr:row>
      <xdr:rowOff>66904</xdr:rowOff>
    </xdr:to>
    <xdr:sp macro="" textlink="">
      <xdr:nvSpPr>
        <xdr:cNvPr id="515" name="フローチャート: 判断 514"/>
        <xdr:cNvSpPr/>
      </xdr:nvSpPr>
      <xdr:spPr>
        <a:xfrm>
          <a:off x="162687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97028</xdr:rowOff>
    </xdr:from>
    <xdr:to>
      <xdr:col>81</xdr:col>
      <xdr:colOff>50800</xdr:colOff>
      <xdr:row>39</xdr:row>
      <xdr:rowOff>98617</xdr:rowOff>
    </xdr:to>
    <xdr:cxnSp macro="">
      <xdr:nvCxnSpPr>
        <xdr:cNvPr id="516" name="直線コネクタ 515"/>
        <xdr:cNvCxnSpPr/>
      </xdr:nvCxnSpPr>
      <xdr:spPr>
        <a:xfrm>
          <a:off x="14592300" y="6783578"/>
          <a:ext cx="8890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170401</xdr:rowOff>
    </xdr:from>
    <xdr:to>
      <xdr:col>81</xdr:col>
      <xdr:colOff>101600</xdr:colOff>
      <xdr:row>39</xdr:row>
      <xdr:rowOff>100551</xdr:rowOff>
    </xdr:to>
    <xdr:sp macro="" textlink="">
      <xdr:nvSpPr>
        <xdr:cNvPr id="517" name="フローチャート: 判断 516"/>
        <xdr:cNvSpPr/>
      </xdr:nvSpPr>
      <xdr:spPr>
        <a:xfrm>
          <a:off x="15430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117078</xdr:rowOff>
    </xdr:from>
    <xdr:ext cx="469744" cy="259045"/>
    <xdr:sp macro="" textlink="">
      <xdr:nvSpPr>
        <xdr:cNvPr id="518" name="テキスト ボックス 517"/>
        <xdr:cNvSpPr txBox="1"/>
      </xdr:nvSpPr>
      <xdr:spPr>
        <a:xfrm>
          <a:off x="15246428" y="64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87057</xdr:rowOff>
    </xdr:from>
    <xdr:to>
      <xdr:col>76</xdr:col>
      <xdr:colOff>114300</xdr:colOff>
      <xdr:row>39</xdr:row>
      <xdr:rowOff>97028</xdr:rowOff>
    </xdr:to>
    <xdr:cxnSp macro="">
      <xdr:nvCxnSpPr>
        <xdr:cNvPr id="519" name="直線コネクタ 518"/>
        <xdr:cNvCxnSpPr/>
      </xdr:nvCxnSpPr>
      <xdr:spPr>
        <a:xfrm>
          <a:off x="13703300" y="6773607"/>
          <a:ext cx="889000" cy="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1531</xdr:rowOff>
    </xdr:from>
    <xdr:to>
      <xdr:col>76</xdr:col>
      <xdr:colOff>165100</xdr:colOff>
      <xdr:row>39</xdr:row>
      <xdr:rowOff>103131</xdr:rowOff>
    </xdr:to>
    <xdr:sp macro="" textlink="">
      <xdr:nvSpPr>
        <xdr:cNvPr id="520" name="フローチャート: 判断 519"/>
        <xdr:cNvSpPr/>
      </xdr:nvSpPr>
      <xdr:spPr>
        <a:xfrm>
          <a:off x="14541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119658</xdr:rowOff>
    </xdr:from>
    <xdr:ext cx="469744" cy="259045"/>
    <xdr:sp macro="" textlink="">
      <xdr:nvSpPr>
        <xdr:cNvPr id="521" name="テキスト ボックス 520"/>
        <xdr:cNvSpPr txBox="1"/>
      </xdr:nvSpPr>
      <xdr:spPr>
        <a:xfrm>
          <a:off x="14357428"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77553</xdr:rowOff>
    </xdr:from>
    <xdr:to>
      <xdr:col>71</xdr:col>
      <xdr:colOff>177800</xdr:colOff>
      <xdr:row>39</xdr:row>
      <xdr:rowOff>87057</xdr:rowOff>
    </xdr:to>
    <xdr:cxnSp macro="">
      <xdr:nvCxnSpPr>
        <xdr:cNvPr id="522" name="直線コネクタ 521"/>
        <xdr:cNvCxnSpPr/>
      </xdr:nvCxnSpPr>
      <xdr:spPr>
        <a:xfrm>
          <a:off x="12814300" y="6764103"/>
          <a:ext cx="889000" cy="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136275</xdr:rowOff>
    </xdr:from>
    <xdr:to>
      <xdr:col>72</xdr:col>
      <xdr:colOff>38100</xdr:colOff>
      <xdr:row>39</xdr:row>
      <xdr:rowOff>66425</xdr:rowOff>
    </xdr:to>
    <xdr:sp macro="" textlink="">
      <xdr:nvSpPr>
        <xdr:cNvPr id="523" name="フローチャート: 判断 522"/>
        <xdr:cNvSpPr/>
      </xdr:nvSpPr>
      <xdr:spPr>
        <a:xfrm>
          <a:off x="13652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82952</xdr:rowOff>
    </xdr:from>
    <xdr:ext cx="469744" cy="259045"/>
    <xdr:sp macro="" textlink="">
      <xdr:nvSpPr>
        <xdr:cNvPr id="524" name="テキスト ボックス 523"/>
        <xdr:cNvSpPr txBox="1"/>
      </xdr:nvSpPr>
      <xdr:spPr>
        <a:xfrm>
          <a:off x="13468428"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140389</xdr:rowOff>
    </xdr:from>
    <xdr:to>
      <xdr:col>67</xdr:col>
      <xdr:colOff>101600</xdr:colOff>
      <xdr:row>39</xdr:row>
      <xdr:rowOff>70539</xdr:rowOff>
    </xdr:to>
    <xdr:sp macro="" textlink="">
      <xdr:nvSpPr>
        <xdr:cNvPr id="525" name="フローチャート: 判断 524"/>
        <xdr:cNvSpPr/>
      </xdr:nvSpPr>
      <xdr:spPr>
        <a:xfrm>
          <a:off x="12763500" y="66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87066</xdr:rowOff>
    </xdr:from>
    <xdr:ext cx="469744" cy="259045"/>
    <xdr:sp macro="" textlink="">
      <xdr:nvSpPr>
        <xdr:cNvPr id="526" name="テキスト ボックス 525"/>
        <xdr:cNvSpPr txBox="1"/>
      </xdr:nvSpPr>
      <xdr:spPr>
        <a:xfrm>
          <a:off x="12579428" y="64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37465</xdr:rowOff>
    </xdr:from>
    <xdr:to>
      <xdr:col>85</xdr:col>
      <xdr:colOff>177800</xdr:colOff>
      <xdr:row>39</xdr:row>
      <xdr:rowOff>139065</xdr:rowOff>
    </xdr:to>
    <xdr:sp macro="" textlink="">
      <xdr:nvSpPr>
        <xdr:cNvPr id="532" name="楕円 531"/>
        <xdr:cNvSpPr/>
      </xdr:nvSpPr>
      <xdr:spPr>
        <a:xfrm>
          <a:off x="16268700" y="67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123842</xdr:rowOff>
    </xdr:from>
    <xdr:ext cx="378565" cy="259045"/>
    <xdr:sp macro="" textlink="">
      <xdr:nvSpPr>
        <xdr:cNvPr id="533" name="災害復旧事業費該当値テキスト"/>
        <xdr:cNvSpPr txBox="1"/>
      </xdr:nvSpPr>
      <xdr:spPr>
        <a:xfrm>
          <a:off x="16370300" y="6638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47817</xdr:rowOff>
    </xdr:from>
    <xdr:to>
      <xdr:col>81</xdr:col>
      <xdr:colOff>101600</xdr:colOff>
      <xdr:row>39</xdr:row>
      <xdr:rowOff>149417</xdr:rowOff>
    </xdr:to>
    <xdr:sp macro="" textlink="">
      <xdr:nvSpPr>
        <xdr:cNvPr id="534" name="楕円 533"/>
        <xdr:cNvSpPr/>
      </xdr:nvSpPr>
      <xdr:spPr>
        <a:xfrm>
          <a:off x="15430500" y="67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140544</xdr:rowOff>
    </xdr:from>
    <xdr:ext cx="313932" cy="259045"/>
    <xdr:sp macro="" textlink="">
      <xdr:nvSpPr>
        <xdr:cNvPr id="535" name="テキスト ボックス 534"/>
        <xdr:cNvSpPr txBox="1"/>
      </xdr:nvSpPr>
      <xdr:spPr>
        <a:xfrm>
          <a:off x="15324333" y="68270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46228</xdr:rowOff>
    </xdr:from>
    <xdr:to>
      <xdr:col>76</xdr:col>
      <xdr:colOff>165100</xdr:colOff>
      <xdr:row>39</xdr:row>
      <xdr:rowOff>147828</xdr:rowOff>
    </xdr:to>
    <xdr:sp macro="" textlink="">
      <xdr:nvSpPr>
        <xdr:cNvPr id="536" name="楕円 535"/>
        <xdr:cNvSpPr/>
      </xdr:nvSpPr>
      <xdr:spPr>
        <a:xfrm>
          <a:off x="14541500" y="673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138955</xdr:rowOff>
    </xdr:from>
    <xdr:ext cx="378565" cy="259045"/>
    <xdr:sp macro="" textlink="">
      <xdr:nvSpPr>
        <xdr:cNvPr id="537" name="テキスト ボックス 536"/>
        <xdr:cNvSpPr txBox="1"/>
      </xdr:nvSpPr>
      <xdr:spPr>
        <a:xfrm>
          <a:off x="14403017" y="6825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36257</xdr:rowOff>
    </xdr:from>
    <xdr:to>
      <xdr:col>72</xdr:col>
      <xdr:colOff>38100</xdr:colOff>
      <xdr:row>39</xdr:row>
      <xdr:rowOff>137857</xdr:rowOff>
    </xdr:to>
    <xdr:sp macro="" textlink="">
      <xdr:nvSpPr>
        <xdr:cNvPr id="538" name="楕円 537"/>
        <xdr:cNvSpPr/>
      </xdr:nvSpPr>
      <xdr:spPr>
        <a:xfrm>
          <a:off x="13652500" y="672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128984</xdr:rowOff>
    </xdr:from>
    <xdr:ext cx="469744" cy="259045"/>
    <xdr:sp macro="" textlink="">
      <xdr:nvSpPr>
        <xdr:cNvPr id="539" name="テキスト ボックス 538"/>
        <xdr:cNvSpPr txBox="1"/>
      </xdr:nvSpPr>
      <xdr:spPr>
        <a:xfrm>
          <a:off x="13468428" y="68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26753</xdr:rowOff>
    </xdr:from>
    <xdr:to>
      <xdr:col>67</xdr:col>
      <xdr:colOff>101600</xdr:colOff>
      <xdr:row>39</xdr:row>
      <xdr:rowOff>128353</xdr:rowOff>
    </xdr:to>
    <xdr:sp macro="" textlink="">
      <xdr:nvSpPr>
        <xdr:cNvPr id="540" name="楕円 539"/>
        <xdr:cNvSpPr/>
      </xdr:nvSpPr>
      <xdr:spPr>
        <a:xfrm>
          <a:off x="12763500" y="671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119480</xdr:rowOff>
    </xdr:from>
    <xdr:ext cx="469744" cy="259045"/>
    <xdr:sp macro="" textlink="">
      <xdr:nvSpPr>
        <xdr:cNvPr id="541" name="テキスト ボックス 540"/>
        <xdr:cNvSpPr txBox="1"/>
      </xdr:nvSpPr>
      <xdr:spPr>
        <a:xfrm>
          <a:off x="12579428" y="680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44014</xdr:rowOff>
    </xdr:from>
    <xdr:to>
      <xdr:col>85</xdr:col>
      <xdr:colOff>126364</xdr:colOff>
      <xdr:row>78</xdr:row>
      <xdr:rowOff>29601</xdr:rowOff>
    </xdr:to>
    <xdr:cxnSp macro="">
      <xdr:nvCxnSpPr>
        <xdr:cNvPr id="616" name="直線コネクタ 615"/>
        <xdr:cNvCxnSpPr/>
      </xdr:nvCxnSpPr>
      <xdr:spPr>
        <a:xfrm flipV="1">
          <a:off x="16317595" y="12045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33428</xdr:rowOff>
    </xdr:from>
    <xdr:ext cx="534377" cy="259045"/>
    <xdr:sp macro="" textlink="">
      <xdr:nvSpPr>
        <xdr:cNvPr id="617" name="公債費最小値テキスト"/>
        <xdr:cNvSpPr txBox="1"/>
      </xdr:nvSpPr>
      <xdr:spPr>
        <a:xfrm>
          <a:off x="16370300" y="1340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29601</xdr:rowOff>
    </xdr:from>
    <xdr:to>
      <xdr:col>86</xdr:col>
      <xdr:colOff>25400</xdr:colOff>
      <xdr:row>78</xdr:row>
      <xdr:rowOff>29601</xdr:rowOff>
    </xdr:to>
    <xdr:cxnSp macro="">
      <xdr:nvCxnSpPr>
        <xdr:cNvPr id="618" name="直線コネクタ 617"/>
        <xdr:cNvCxnSpPr/>
      </xdr:nvCxnSpPr>
      <xdr:spPr>
        <a:xfrm>
          <a:off x="16230600" y="1340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162141</xdr:rowOff>
    </xdr:from>
    <xdr:ext cx="599010" cy="259045"/>
    <xdr:sp macro="" textlink="">
      <xdr:nvSpPr>
        <xdr:cNvPr id="619" name="公債費最大値テキスト"/>
        <xdr:cNvSpPr txBox="1"/>
      </xdr:nvSpPr>
      <xdr:spPr>
        <a:xfrm>
          <a:off x="16370300" y="1182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44014</xdr:rowOff>
    </xdr:from>
    <xdr:to>
      <xdr:col>86</xdr:col>
      <xdr:colOff>25400</xdr:colOff>
      <xdr:row>70</xdr:row>
      <xdr:rowOff>44014</xdr:rowOff>
    </xdr:to>
    <xdr:cxnSp macro="">
      <xdr:nvCxnSpPr>
        <xdr:cNvPr id="620" name="直線コネクタ 619"/>
        <xdr:cNvCxnSpPr/>
      </xdr:nvCxnSpPr>
      <xdr:spPr>
        <a:xfrm>
          <a:off x="16230600" y="12045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130273</xdr:rowOff>
    </xdr:from>
    <xdr:to>
      <xdr:col>85</xdr:col>
      <xdr:colOff>127000</xdr:colOff>
      <xdr:row>74</xdr:row>
      <xdr:rowOff>29667</xdr:rowOff>
    </xdr:to>
    <xdr:cxnSp macro="">
      <xdr:nvCxnSpPr>
        <xdr:cNvPr id="621" name="直線コネクタ 620"/>
        <xdr:cNvCxnSpPr/>
      </xdr:nvCxnSpPr>
      <xdr:spPr>
        <a:xfrm>
          <a:off x="15481300" y="12646123"/>
          <a:ext cx="838200" cy="7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59772</xdr:rowOff>
    </xdr:from>
    <xdr:ext cx="534377" cy="259045"/>
    <xdr:sp macro="" textlink="">
      <xdr:nvSpPr>
        <xdr:cNvPr id="622" name="公債費平均値テキスト"/>
        <xdr:cNvSpPr txBox="1"/>
      </xdr:nvSpPr>
      <xdr:spPr>
        <a:xfrm>
          <a:off x="16370300" y="12747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81345</xdr:rowOff>
    </xdr:from>
    <xdr:to>
      <xdr:col>85</xdr:col>
      <xdr:colOff>177800</xdr:colOff>
      <xdr:row>75</xdr:row>
      <xdr:rowOff>11495</xdr:rowOff>
    </xdr:to>
    <xdr:sp macro="" textlink="">
      <xdr:nvSpPr>
        <xdr:cNvPr id="623" name="フローチャート: 判断 622"/>
        <xdr:cNvSpPr/>
      </xdr:nvSpPr>
      <xdr:spPr>
        <a:xfrm>
          <a:off x="16268700" y="127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130273</xdr:rowOff>
    </xdr:from>
    <xdr:to>
      <xdr:col>81</xdr:col>
      <xdr:colOff>50800</xdr:colOff>
      <xdr:row>73</xdr:row>
      <xdr:rowOff>142084</xdr:rowOff>
    </xdr:to>
    <xdr:cxnSp macro="">
      <xdr:nvCxnSpPr>
        <xdr:cNvPr id="624" name="直線コネクタ 623"/>
        <xdr:cNvCxnSpPr/>
      </xdr:nvCxnSpPr>
      <xdr:spPr>
        <a:xfrm flipV="1">
          <a:off x="14592300" y="12646123"/>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72451</xdr:rowOff>
    </xdr:from>
    <xdr:to>
      <xdr:col>81</xdr:col>
      <xdr:colOff>101600</xdr:colOff>
      <xdr:row>75</xdr:row>
      <xdr:rowOff>2601</xdr:rowOff>
    </xdr:to>
    <xdr:sp macro="" textlink="">
      <xdr:nvSpPr>
        <xdr:cNvPr id="625" name="フローチャート: 判断 624"/>
        <xdr:cNvSpPr/>
      </xdr:nvSpPr>
      <xdr:spPr>
        <a:xfrm>
          <a:off x="15430500" y="127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165178</xdr:rowOff>
    </xdr:from>
    <xdr:ext cx="534377" cy="259045"/>
    <xdr:sp macro="" textlink="">
      <xdr:nvSpPr>
        <xdr:cNvPr id="626" name="テキスト ボックス 625"/>
        <xdr:cNvSpPr txBox="1"/>
      </xdr:nvSpPr>
      <xdr:spPr>
        <a:xfrm>
          <a:off x="15214111" y="1285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142084</xdr:rowOff>
    </xdr:from>
    <xdr:to>
      <xdr:col>76</xdr:col>
      <xdr:colOff>114300</xdr:colOff>
      <xdr:row>74</xdr:row>
      <xdr:rowOff>17181</xdr:rowOff>
    </xdr:to>
    <xdr:cxnSp macro="">
      <xdr:nvCxnSpPr>
        <xdr:cNvPr id="627" name="直線コネクタ 626"/>
        <xdr:cNvCxnSpPr/>
      </xdr:nvCxnSpPr>
      <xdr:spPr>
        <a:xfrm flipV="1">
          <a:off x="13703300" y="12657934"/>
          <a:ext cx="889000" cy="4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34896</xdr:rowOff>
    </xdr:from>
    <xdr:to>
      <xdr:col>76</xdr:col>
      <xdr:colOff>165100</xdr:colOff>
      <xdr:row>74</xdr:row>
      <xdr:rowOff>136496</xdr:rowOff>
    </xdr:to>
    <xdr:sp macro="" textlink="">
      <xdr:nvSpPr>
        <xdr:cNvPr id="628" name="フローチャート: 判断 627"/>
        <xdr:cNvSpPr/>
      </xdr:nvSpPr>
      <xdr:spPr>
        <a:xfrm>
          <a:off x="14541500" y="1272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127623</xdr:rowOff>
    </xdr:from>
    <xdr:ext cx="534377" cy="259045"/>
    <xdr:sp macro="" textlink="">
      <xdr:nvSpPr>
        <xdr:cNvPr id="629" name="テキスト ボックス 628"/>
        <xdr:cNvSpPr txBox="1"/>
      </xdr:nvSpPr>
      <xdr:spPr>
        <a:xfrm>
          <a:off x="14325111" y="1281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129587</xdr:rowOff>
    </xdr:from>
    <xdr:to>
      <xdr:col>71</xdr:col>
      <xdr:colOff>177800</xdr:colOff>
      <xdr:row>74</xdr:row>
      <xdr:rowOff>17181</xdr:rowOff>
    </xdr:to>
    <xdr:cxnSp macro="">
      <xdr:nvCxnSpPr>
        <xdr:cNvPr id="630" name="直線コネクタ 629"/>
        <xdr:cNvCxnSpPr/>
      </xdr:nvCxnSpPr>
      <xdr:spPr>
        <a:xfrm>
          <a:off x="12814300" y="12645437"/>
          <a:ext cx="889000" cy="5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19296</xdr:rowOff>
    </xdr:from>
    <xdr:to>
      <xdr:col>72</xdr:col>
      <xdr:colOff>38100</xdr:colOff>
      <xdr:row>74</xdr:row>
      <xdr:rowOff>120896</xdr:rowOff>
    </xdr:to>
    <xdr:sp macro="" textlink="">
      <xdr:nvSpPr>
        <xdr:cNvPr id="631" name="フローチャート: 判断 630"/>
        <xdr:cNvSpPr/>
      </xdr:nvSpPr>
      <xdr:spPr>
        <a:xfrm>
          <a:off x="13652500" y="12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112023</xdr:rowOff>
    </xdr:from>
    <xdr:ext cx="534377" cy="259045"/>
    <xdr:sp macro="" textlink="">
      <xdr:nvSpPr>
        <xdr:cNvPr id="632" name="テキスト ボックス 631"/>
        <xdr:cNvSpPr txBox="1"/>
      </xdr:nvSpPr>
      <xdr:spPr>
        <a:xfrm>
          <a:off x="13436111" y="127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2783</xdr:rowOff>
    </xdr:from>
    <xdr:to>
      <xdr:col>67</xdr:col>
      <xdr:colOff>101600</xdr:colOff>
      <xdr:row>74</xdr:row>
      <xdr:rowOff>104383</xdr:rowOff>
    </xdr:to>
    <xdr:sp macro="" textlink="">
      <xdr:nvSpPr>
        <xdr:cNvPr id="633" name="フローチャート: 判断 632"/>
        <xdr:cNvSpPr/>
      </xdr:nvSpPr>
      <xdr:spPr>
        <a:xfrm>
          <a:off x="12763500" y="1269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95510</xdr:rowOff>
    </xdr:from>
    <xdr:ext cx="534377" cy="259045"/>
    <xdr:sp macro="" textlink="">
      <xdr:nvSpPr>
        <xdr:cNvPr id="634" name="テキスト ボックス 633"/>
        <xdr:cNvSpPr txBox="1"/>
      </xdr:nvSpPr>
      <xdr:spPr>
        <a:xfrm>
          <a:off x="12547111" y="1278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150317</xdr:rowOff>
    </xdr:from>
    <xdr:to>
      <xdr:col>85</xdr:col>
      <xdr:colOff>177800</xdr:colOff>
      <xdr:row>74</xdr:row>
      <xdr:rowOff>80467</xdr:rowOff>
    </xdr:to>
    <xdr:sp macro="" textlink="">
      <xdr:nvSpPr>
        <xdr:cNvPr id="640" name="楕円 639"/>
        <xdr:cNvSpPr/>
      </xdr:nvSpPr>
      <xdr:spPr>
        <a:xfrm>
          <a:off x="16268700" y="1266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1744</xdr:rowOff>
    </xdr:from>
    <xdr:ext cx="534377" cy="259045"/>
    <xdr:sp macro="" textlink="">
      <xdr:nvSpPr>
        <xdr:cNvPr id="641" name="公債費該当値テキスト"/>
        <xdr:cNvSpPr txBox="1"/>
      </xdr:nvSpPr>
      <xdr:spPr>
        <a:xfrm>
          <a:off x="16370300" y="1251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79473</xdr:rowOff>
    </xdr:from>
    <xdr:to>
      <xdr:col>81</xdr:col>
      <xdr:colOff>101600</xdr:colOff>
      <xdr:row>74</xdr:row>
      <xdr:rowOff>9623</xdr:rowOff>
    </xdr:to>
    <xdr:sp macro="" textlink="">
      <xdr:nvSpPr>
        <xdr:cNvPr id="642" name="楕円 641"/>
        <xdr:cNvSpPr/>
      </xdr:nvSpPr>
      <xdr:spPr>
        <a:xfrm>
          <a:off x="15430500" y="1259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26150</xdr:rowOff>
    </xdr:from>
    <xdr:ext cx="534377" cy="259045"/>
    <xdr:sp macro="" textlink="">
      <xdr:nvSpPr>
        <xdr:cNvPr id="643" name="テキスト ボックス 642"/>
        <xdr:cNvSpPr txBox="1"/>
      </xdr:nvSpPr>
      <xdr:spPr>
        <a:xfrm>
          <a:off x="15214111" y="1237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91284</xdr:rowOff>
    </xdr:from>
    <xdr:to>
      <xdr:col>76</xdr:col>
      <xdr:colOff>165100</xdr:colOff>
      <xdr:row>74</xdr:row>
      <xdr:rowOff>21434</xdr:rowOff>
    </xdr:to>
    <xdr:sp macro="" textlink="">
      <xdr:nvSpPr>
        <xdr:cNvPr id="644" name="楕円 643"/>
        <xdr:cNvSpPr/>
      </xdr:nvSpPr>
      <xdr:spPr>
        <a:xfrm>
          <a:off x="14541500" y="1260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37961</xdr:rowOff>
    </xdr:from>
    <xdr:ext cx="534377" cy="259045"/>
    <xdr:sp macro="" textlink="">
      <xdr:nvSpPr>
        <xdr:cNvPr id="645" name="テキスト ボックス 644"/>
        <xdr:cNvSpPr txBox="1"/>
      </xdr:nvSpPr>
      <xdr:spPr>
        <a:xfrm>
          <a:off x="14325111" y="1238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137831</xdr:rowOff>
    </xdr:from>
    <xdr:to>
      <xdr:col>72</xdr:col>
      <xdr:colOff>38100</xdr:colOff>
      <xdr:row>74</xdr:row>
      <xdr:rowOff>67981</xdr:rowOff>
    </xdr:to>
    <xdr:sp macro="" textlink="">
      <xdr:nvSpPr>
        <xdr:cNvPr id="646" name="楕円 645"/>
        <xdr:cNvSpPr/>
      </xdr:nvSpPr>
      <xdr:spPr>
        <a:xfrm>
          <a:off x="13652500" y="1265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84508</xdr:rowOff>
    </xdr:from>
    <xdr:ext cx="534377" cy="259045"/>
    <xdr:sp macro="" textlink="">
      <xdr:nvSpPr>
        <xdr:cNvPr id="647" name="テキスト ボックス 646"/>
        <xdr:cNvSpPr txBox="1"/>
      </xdr:nvSpPr>
      <xdr:spPr>
        <a:xfrm>
          <a:off x="13436111" y="1242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78787</xdr:rowOff>
    </xdr:from>
    <xdr:to>
      <xdr:col>67</xdr:col>
      <xdr:colOff>101600</xdr:colOff>
      <xdr:row>74</xdr:row>
      <xdr:rowOff>8937</xdr:rowOff>
    </xdr:to>
    <xdr:sp macro="" textlink="">
      <xdr:nvSpPr>
        <xdr:cNvPr id="648" name="楕円 647"/>
        <xdr:cNvSpPr/>
      </xdr:nvSpPr>
      <xdr:spPr>
        <a:xfrm>
          <a:off x="12763500" y="125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25464</xdr:rowOff>
    </xdr:from>
    <xdr:ext cx="534377" cy="259045"/>
    <xdr:sp macro="" textlink="">
      <xdr:nvSpPr>
        <xdr:cNvPr id="649" name="テキスト ボックス 648"/>
        <xdr:cNvSpPr txBox="1"/>
      </xdr:nvSpPr>
      <xdr:spPr>
        <a:xfrm>
          <a:off x="12547111" y="1236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134358</xdr:rowOff>
    </xdr:from>
    <xdr:to>
      <xdr:col>85</xdr:col>
      <xdr:colOff>126364</xdr:colOff>
      <xdr:row>99</xdr:row>
      <xdr:rowOff>28684</xdr:rowOff>
    </xdr:to>
    <xdr:cxnSp macro="">
      <xdr:nvCxnSpPr>
        <xdr:cNvPr id="673" name="直線コネクタ 672"/>
        <xdr:cNvCxnSpPr/>
      </xdr:nvCxnSpPr>
      <xdr:spPr>
        <a:xfrm flipV="1">
          <a:off x="16317595" y="15564858"/>
          <a:ext cx="1269" cy="1437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32511</xdr:rowOff>
    </xdr:from>
    <xdr:ext cx="469744" cy="259045"/>
    <xdr:sp macro="" textlink="">
      <xdr:nvSpPr>
        <xdr:cNvPr id="674" name="積立金最小値テキスト"/>
        <xdr:cNvSpPr txBox="1"/>
      </xdr:nvSpPr>
      <xdr:spPr>
        <a:xfrm>
          <a:off x="16370300" y="1700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28684</xdr:rowOff>
    </xdr:from>
    <xdr:to>
      <xdr:col>86</xdr:col>
      <xdr:colOff>25400</xdr:colOff>
      <xdr:row>99</xdr:row>
      <xdr:rowOff>28684</xdr:rowOff>
    </xdr:to>
    <xdr:cxnSp macro="">
      <xdr:nvCxnSpPr>
        <xdr:cNvPr id="675" name="直線コネクタ 674"/>
        <xdr:cNvCxnSpPr/>
      </xdr:nvCxnSpPr>
      <xdr:spPr>
        <a:xfrm>
          <a:off x="16230600" y="1700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81035</xdr:rowOff>
    </xdr:from>
    <xdr:ext cx="599010" cy="259045"/>
    <xdr:sp macro="" textlink="">
      <xdr:nvSpPr>
        <xdr:cNvPr id="676" name="積立金最大値テキスト"/>
        <xdr:cNvSpPr txBox="1"/>
      </xdr:nvSpPr>
      <xdr:spPr>
        <a:xfrm>
          <a:off x="16370300" y="1534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134358</xdr:rowOff>
    </xdr:from>
    <xdr:to>
      <xdr:col>86</xdr:col>
      <xdr:colOff>25400</xdr:colOff>
      <xdr:row>90</xdr:row>
      <xdr:rowOff>134358</xdr:rowOff>
    </xdr:to>
    <xdr:cxnSp macro="">
      <xdr:nvCxnSpPr>
        <xdr:cNvPr id="677" name="直線コネクタ 676"/>
        <xdr:cNvCxnSpPr/>
      </xdr:nvCxnSpPr>
      <xdr:spPr>
        <a:xfrm>
          <a:off x="16230600" y="1556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55355</xdr:rowOff>
    </xdr:from>
    <xdr:to>
      <xdr:col>85</xdr:col>
      <xdr:colOff>127000</xdr:colOff>
      <xdr:row>98</xdr:row>
      <xdr:rowOff>61717</xdr:rowOff>
    </xdr:to>
    <xdr:cxnSp macro="">
      <xdr:nvCxnSpPr>
        <xdr:cNvPr id="678" name="直線コネクタ 677"/>
        <xdr:cNvCxnSpPr/>
      </xdr:nvCxnSpPr>
      <xdr:spPr>
        <a:xfrm>
          <a:off x="15481300" y="16857455"/>
          <a:ext cx="838200" cy="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107213</xdr:rowOff>
    </xdr:from>
    <xdr:ext cx="534377" cy="259045"/>
    <xdr:sp macro="" textlink="">
      <xdr:nvSpPr>
        <xdr:cNvPr id="679" name="積立金平均値テキスト"/>
        <xdr:cNvSpPr txBox="1"/>
      </xdr:nvSpPr>
      <xdr:spPr>
        <a:xfrm>
          <a:off x="16370300" y="16566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84336</xdr:rowOff>
    </xdr:from>
    <xdr:to>
      <xdr:col>85</xdr:col>
      <xdr:colOff>177800</xdr:colOff>
      <xdr:row>98</xdr:row>
      <xdr:rowOff>14486</xdr:rowOff>
    </xdr:to>
    <xdr:sp macro="" textlink="">
      <xdr:nvSpPr>
        <xdr:cNvPr id="680" name="フローチャート: 判断 679"/>
        <xdr:cNvSpPr/>
      </xdr:nvSpPr>
      <xdr:spPr>
        <a:xfrm>
          <a:off x="16268700" y="1671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55355</xdr:rowOff>
    </xdr:from>
    <xdr:to>
      <xdr:col>81</xdr:col>
      <xdr:colOff>50800</xdr:colOff>
      <xdr:row>98</xdr:row>
      <xdr:rowOff>71273</xdr:rowOff>
    </xdr:to>
    <xdr:cxnSp macro="">
      <xdr:nvCxnSpPr>
        <xdr:cNvPr id="681" name="直線コネクタ 680"/>
        <xdr:cNvCxnSpPr/>
      </xdr:nvCxnSpPr>
      <xdr:spPr>
        <a:xfrm flipV="1">
          <a:off x="14592300" y="16857455"/>
          <a:ext cx="889000" cy="1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86613</xdr:rowOff>
    </xdr:from>
    <xdr:to>
      <xdr:col>81</xdr:col>
      <xdr:colOff>101600</xdr:colOff>
      <xdr:row>98</xdr:row>
      <xdr:rowOff>16763</xdr:rowOff>
    </xdr:to>
    <xdr:sp macro="" textlink="">
      <xdr:nvSpPr>
        <xdr:cNvPr id="682" name="フローチャート: 判断 681"/>
        <xdr:cNvSpPr/>
      </xdr:nvSpPr>
      <xdr:spPr>
        <a:xfrm>
          <a:off x="15430500" y="1671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33290</xdr:rowOff>
    </xdr:from>
    <xdr:ext cx="534377" cy="259045"/>
    <xdr:sp macro="" textlink="">
      <xdr:nvSpPr>
        <xdr:cNvPr id="683" name="テキスト ボックス 682"/>
        <xdr:cNvSpPr txBox="1"/>
      </xdr:nvSpPr>
      <xdr:spPr>
        <a:xfrm>
          <a:off x="15214111" y="1649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20028</xdr:rowOff>
    </xdr:from>
    <xdr:to>
      <xdr:col>76</xdr:col>
      <xdr:colOff>114300</xdr:colOff>
      <xdr:row>98</xdr:row>
      <xdr:rowOff>71273</xdr:rowOff>
    </xdr:to>
    <xdr:cxnSp macro="">
      <xdr:nvCxnSpPr>
        <xdr:cNvPr id="684" name="直線コネクタ 683"/>
        <xdr:cNvCxnSpPr/>
      </xdr:nvCxnSpPr>
      <xdr:spPr>
        <a:xfrm>
          <a:off x="13703300" y="16822128"/>
          <a:ext cx="8890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99904</xdr:rowOff>
    </xdr:from>
    <xdr:to>
      <xdr:col>76</xdr:col>
      <xdr:colOff>165100</xdr:colOff>
      <xdr:row>98</xdr:row>
      <xdr:rowOff>30054</xdr:rowOff>
    </xdr:to>
    <xdr:sp macro="" textlink="">
      <xdr:nvSpPr>
        <xdr:cNvPr id="685" name="フローチャート: 判断 684"/>
        <xdr:cNvSpPr/>
      </xdr:nvSpPr>
      <xdr:spPr>
        <a:xfrm>
          <a:off x="14541500" y="167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46581</xdr:rowOff>
    </xdr:from>
    <xdr:ext cx="534377" cy="259045"/>
    <xdr:sp macro="" textlink="">
      <xdr:nvSpPr>
        <xdr:cNvPr id="686" name="テキスト ボックス 685"/>
        <xdr:cNvSpPr txBox="1"/>
      </xdr:nvSpPr>
      <xdr:spPr>
        <a:xfrm>
          <a:off x="14325111" y="165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20028</xdr:rowOff>
    </xdr:from>
    <xdr:to>
      <xdr:col>71</xdr:col>
      <xdr:colOff>177800</xdr:colOff>
      <xdr:row>98</xdr:row>
      <xdr:rowOff>41622</xdr:rowOff>
    </xdr:to>
    <xdr:cxnSp macro="">
      <xdr:nvCxnSpPr>
        <xdr:cNvPr id="687" name="直線コネクタ 686"/>
        <xdr:cNvCxnSpPr/>
      </xdr:nvCxnSpPr>
      <xdr:spPr>
        <a:xfrm flipV="1">
          <a:off x="12814300" y="16822128"/>
          <a:ext cx="889000" cy="2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143672</xdr:rowOff>
    </xdr:from>
    <xdr:to>
      <xdr:col>72</xdr:col>
      <xdr:colOff>38100</xdr:colOff>
      <xdr:row>98</xdr:row>
      <xdr:rowOff>73822</xdr:rowOff>
    </xdr:to>
    <xdr:sp macro="" textlink="">
      <xdr:nvSpPr>
        <xdr:cNvPr id="688" name="フローチャート: 判断 687"/>
        <xdr:cNvSpPr/>
      </xdr:nvSpPr>
      <xdr:spPr>
        <a:xfrm>
          <a:off x="13652500" y="1677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64949</xdr:rowOff>
    </xdr:from>
    <xdr:ext cx="534377" cy="259045"/>
    <xdr:sp macro="" textlink="">
      <xdr:nvSpPr>
        <xdr:cNvPr id="689" name="テキスト ボックス 688"/>
        <xdr:cNvSpPr txBox="1"/>
      </xdr:nvSpPr>
      <xdr:spPr>
        <a:xfrm>
          <a:off x="13436111" y="1686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93968</xdr:rowOff>
    </xdr:from>
    <xdr:to>
      <xdr:col>67</xdr:col>
      <xdr:colOff>101600</xdr:colOff>
      <xdr:row>98</xdr:row>
      <xdr:rowOff>24118</xdr:rowOff>
    </xdr:to>
    <xdr:sp macro="" textlink="">
      <xdr:nvSpPr>
        <xdr:cNvPr id="690" name="フローチャート: 判断 689"/>
        <xdr:cNvSpPr/>
      </xdr:nvSpPr>
      <xdr:spPr>
        <a:xfrm>
          <a:off x="12763500" y="1672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40645</xdr:rowOff>
    </xdr:from>
    <xdr:ext cx="534377" cy="259045"/>
    <xdr:sp macro="" textlink="">
      <xdr:nvSpPr>
        <xdr:cNvPr id="691" name="テキスト ボックス 690"/>
        <xdr:cNvSpPr txBox="1"/>
      </xdr:nvSpPr>
      <xdr:spPr>
        <a:xfrm>
          <a:off x="12547111" y="1649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10917</xdr:rowOff>
    </xdr:from>
    <xdr:to>
      <xdr:col>85</xdr:col>
      <xdr:colOff>177800</xdr:colOff>
      <xdr:row>98</xdr:row>
      <xdr:rowOff>112517</xdr:rowOff>
    </xdr:to>
    <xdr:sp macro="" textlink="">
      <xdr:nvSpPr>
        <xdr:cNvPr id="697" name="楕円 696"/>
        <xdr:cNvSpPr/>
      </xdr:nvSpPr>
      <xdr:spPr>
        <a:xfrm>
          <a:off x="16268700" y="1681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160794</xdr:rowOff>
    </xdr:from>
    <xdr:ext cx="534377" cy="259045"/>
    <xdr:sp macro="" textlink="">
      <xdr:nvSpPr>
        <xdr:cNvPr id="698" name="積立金該当値テキスト"/>
        <xdr:cNvSpPr txBox="1"/>
      </xdr:nvSpPr>
      <xdr:spPr>
        <a:xfrm>
          <a:off x="16370300" y="1679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4555</xdr:rowOff>
    </xdr:from>
    <xdr:to>
      <xdr:col>81</xdr:col>
      <xdr:colOff>101600</xdr:colOff>
      <xdr:row>98</xdr:row>
      <xdr:rowOff>106155</xdr:rowOff>
    </xdr:to>
    <xdr:sp macro="" textlink="">
      <xdr:nvSpPr>
        <xdr:cNvPr id="699" name="楕円 698"/>
        <xdr:cNvSpPr/>
      </xdr:nvSpPr>
      <xdr:spPr>
        <a:xfrm>
          <a:off x="15430500" y="1680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97282</xdr:rowOff>
    </xdr:from>
    <xdr:ext cx="534377" cy="259045"/>
    <xdr:sp macro="" textlink="">
      <xdr:nvSpPr>
        <xdr:cNvPr id="700" name="テキスト ボックス 699"/>
        <xdr:cNvSpPr txBox="1"/>
      </xdr:nvSpPr>
      <xdr:spPr>
        <a:xfrm>
          <a:off x="15214111" y="1689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20473</xdr:rowOff>
    </xdr:from>
    <xdr:to>
      <xdr:col>76</xdr:col>
      <xdr:colOff>165100</xdr:colOff>
      <xdr:row>98</xdr:row>
      <xdr:rowOff>122073</xdr:rowOff>
    </xdr:to>
    <xdr:sp macro="" textlink="">
      <xdr:nvSpPr>
        <xdr:cNvPr id="701" name="楕円 700"/>
        <xdr:cNvSpPr/>
      </xdr:nvSpPr>
      <xdr:spPr>
        <a:xfrm>
          <a:off x="14541500" y="1682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113200</xdr:rowOff>
    </xdr:from>
    <xdr:ext cx="534377" cy="259045"/>
    <xdr:sp macro="" textlink="">
      <xdr:nvSpPr>
        <xdr:cNvPr id="702" name="テキスト ボックス 701"/>
        <xdr:cNvSpPr txBox="1"/>
      </xdr:nvSpPr>
      <xdr:spPr>
        <a:xfrm>
          <a:off x="14325111" y="1691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140678</xdr:rowOff>
    </xdr:from>
    <xdr:to>
      <xdr:col>72</xdr:col>
      <xdr:colOff>38100</xdr:colOff>
      <xdr:row>98</xdr:row>
      <xdr:rowOff>70828</xdr:rowOff>
    </xdr:to>
    <xdr:sp macro="" textlink="">
      <xdr:nvSpPr>
        <xdr:cNvPr id="703" name="楕円 702"/>
        <xdr:cNvSpPr/>
      </xdr:nvSpPr>
      <xdr:spPr>
        <a:xfrm>
          <a:off x="13652500" y="1677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87355</xdr:rowOff>
    </xdr:from>
    <xdr:ext cx="534377" cy="259045"/>
    <xdr:sp macro="" textlink="">
      <xdr:nvSpPr>
        <xdr:cNvPr id="704" name="テキスト ボックス 703"/>
        <xdr:cNvSpPr txBox="1"/>
      </xdr:nvSpPr>
      <xdr:spPr>
        <a:xfrm>
          <a:off x="13436111" y="1654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162272</xdr:rowOff>
    </xdr:from>
    <xdr:to>
      <xdr:col>67</xdr:col>
      <xdr:colOff>101600</xdr:colOff>
      <xdr:row>98</xdr:row>
      <xdr:rowOff>92422</xdr:rowOff>
    </xdr:to>
    <xdr:sp macro="" textlink="">
      <xdr:nvSpPr>
        <xdr:cNvPr id="705" name="楕円 704"/>
        <xdr:cNvSpPr/>
      </xdr:nvSpPr>
      <xdr:spPr>
        <a:xfrm>
          <a:off x="12763500" y="1679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83549</xdr:rowOff>
    </xdr:from>
    <xdr:ext cx="534377" cy="259045"/>
    <xdr:sp macro="" textlink="">
      <xdr:nvSpPr>
        <xdr:cNvPr id="706" name="テキスト ボックス 705"/>
        <xdr:cNvSpPr txBox="1"/>
      </xdr:nvSpPr>
      <xdr:spPr>
        <a:xfrm>
          <a:off x="12547111" y="1688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121260</xdr:rowOff>
    </xdr:from>
    <xdr:to>
      <xdr:col>116</xdr:col>
      <xdr:colOff>62864</xdr:colOff>
      <xdr:row>39</xdr:row>
      <xdr:rowOff>44450</xdr:rowOff>
    </xdr:to>
    <xdr:cxnSp macro="">
      <xdr:nvCxnSpPr>
        <xdr:cNvPr id="730" name="直線コネクタ 729"/>
        <xdr:cNvCxnSpPr/>
      </xdr:nvCxnSpPr>
      <xdr:spPr>
        <a:xfrm flipV="1">
          <a:off x="22159595" y="5436210"/>
          <a:ext cx="1269" cy="1294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67937</xdr:rowOff>
    </xdr:from>
    <xdr:ext cx="534377" cy="259045"/>
    <xdr:sp macro="" textlink="">
      <xdr:nvSpPr>
        <xdr:cNvPr id="733" name="投資及び出資金最大値テキスト"/>
        <xdr:cNvSpPr txBox="1"/>
      </xdr:nvSpPr>
      <xdr:spPr>
        <a:xfrm>
          <a:off x="22212300" y="521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121260</xdr:rowOff>
    </xdr:from>
    <xdr:to>
      <xdr:col>116</xdr:col>
      <xdr:colOff>152400</xdr:colOff>
      <xdr:row>31</xdr:row>
      <xdr:rowOff>121260</xdr:rowOff>
    </xdr:to>
    <xdr:cxnSp macro="">
      <xdr:nvCxnSpPr>
        <xdr:cNvPr id="734" name="直線コネクタ 733"/>
        <xdr:cNvCxnSpPr/>
      </xdr:nvCxnSpPr>
      <xdr:spPr>
        <a:xfrm>
          <a:off x="22072600" y="5436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82855</xdr:rowOff>
    </xdr:from>
    <xdr:to>
      <xdr:col>116</xdr:col>
      <xdr:colOff>63500</xdr:colOff>
      <xdr:row>38</xdr:row>
      <xdr:rowOff>90627</xdr:rowOff>
    </xdr:to>
    <xdr:cxnSp macro="">
      <xdr:nvCxnSpPr>
        <xdr:cNvPr id="735" name="直線コネクタ 734"/>
        <xdr:cNvCxnSpPr/>
      </xdr:nvCxnSpPr>
      <xdr:spPr>
        <a:xfrm flipV="1">
          <a:off x="21323300" y="6597955"/>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136618</xdr:rowOff>
    </xdr:from>
    <xdr:ext cx="469744" cy="259045"/>
    <xdr:sp macro="" textlink="">
      <xdr:nvSpPr>
        <xdr:cNvPr id="736" name="投資及び出資金平均値テキスト"/>
        <xdr:cNvSpPr txBox="1"/>
      </xdr:nvSpPr>
      <xdr:spPr>
        <a:xfrm>
          <a:off x="22212300" y="6308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113741</xdr:rowOff>
    </xdr:from>
    <xdr:to>
      <xdr:col>116</xdr:col>
      <xdr:colOff>114300</xdr:colOff>
      <xdr:row>38</xdr:row>
      <xdr:rowOff>43891</xdr:rowOff>
    </xdr:to>
    <xdr:sp macro="" textlink="">
      <xdr:nvSpPr>
        <xdr:cNvPr id="737" name="フローチャート: 判断 736"/>
        <xdr:cNvSpPr/>
      </xdr:nvSpPr>
      <xdr:spPr>
        <a:xfrm>
          <a:off x="221107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90627</xdr:rowOff>
    </xdr:from>
    <xdr:to>
      <xdr:col>111</xdr:col>
      <xdr:colOff>177800</xdr:colOff>
      <xdr:row>38</xdr:row>
      <xdr:rowOff>95733</xdr:rowOff>
    </xdr:to>
    <xdr:cxnSp macro="">
      <xdr:nvCxnSpPr>
        <xdr:cNvPr id="738" name="直線コネクタ 737"/>
        <xdr:cNvCxnSpPr/>
      </xdr:nvCxnSpPr>
      <xdr:spPr>
        <a:xfrm flipV="1">
          <a:off x="20434300" y="6605727"/>
          <a:ext cx="8890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163652</xdr:rowOff>
    </xdr:from>
    <xdr:to>
      <xdr:col>112</xdr:col>
      <xdr:colOff>38100</xdr:colOff>
      <xdr:row>38</xdr:row>
      <xdr:rowOff>93802</xdr:rowOff>
    </xdr:to>
    <xdr:sp macro="" textlink="">
      <xdr:nvSpPr>
        <xdr:cNvPr id="739" name="フローチャート: 判断 738"/>
        <xdr:cNvSpPr/>
      </xdr:nvSpPr>
      <xdr:spPr>
        <a:xfrm>
          <a:off x="21272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110329</xdr:rowOff>
    </xdr:from>
    <xdr:ext cx="469744" cy="259045"/>
    <xdr:sp macro="" textlink="">
      <xdr:nvSpPr>
        <xdr:cNvPr id="740" name="テキスト ボックス 739"/>
        <xdr:cNvSpPr txBox="1"/>
      </xdr:nvSpPr>
      <xdr:spPr>
        <a:xfrm>
          <a:off x="21088428" y="628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95733</xdr:rowOff>
    </xdr:from>
    <xdr:to>
      <xdr:col>107</xdr:col>
      <xdr:colOff>50800</xdr:colOff>
      <xdr:row>39</xdr:row>
      <xdr:rowOff>44450</xdr:rowOff>
    </xdr:to>
    <xdr:cxnSp macro="">
      <xdr:nvCxnSpPr>
        <xdr:cNvPr id="741" name="直線コネクタ 740"/>
        <xdr:cNvCxnSpPr/>
      </xdr:nvCxnSpPr>
      <xdr:spPr>
        <a:xfrm flipV="1">
          <a:off x="19545300" y="6610833"/>
          <a:ext cx="889000" cy="12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42" name="フローチャート: 判断 741"/>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43" name="テキスト ボックス 742"/>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44221</xdr:rowOff>
    </xdr:from>
    <xdr:to>
      <xdr:col>102</xdr:col>
      <xdr:colOff>114300</xdr:colOff>
      <xdr:row>39</xdr:row>
      <xdr:rowOff>44450</xdr:rowOff>
    </xdr:to>
    <xdr:cxnSp macro="">
      <xdr:nvCxnSpPr>
        <xdr:cNvPr id="744" name="直線コネクタ 743"/>
        <xdr:cNvCxnSpPr/>
      </xdr:nvCxnSpPr>
      <xdr:spPr>
        <a:xfrm>
          <a:off x="18656300" y="67307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28702</xdr:rowOff>
    </xdr:from>
    <xdr:to>
      <xdr:col>102</xdr:col>
      <xdr:colOff>165100</xdr:colOff>
      <xdr:row>38</xdr:row>
      <xdr:rowOff>130302</xdr:rowOff>
    </xdr:to>
    <xdr:sp macro="" textlink="">
      <xdr:nvSpPr>
        <xdr:cNvPr id="745" name="フローチャート: 判断 744"/>
        <xdr:cNvSpPr/>
      </xdr:nvSpPr>
      <xdr:spPr>
        <a:xfrm>
          <a:off x="19494500" y="65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146829</xdr:rowOff>
    </xdr:from>
    <xdr:ext cx="469744" cy="259045"/>
    <xdr:sp macro="" textlink="">
      <xdr:nvSpPr>
        <xdr:cNvPr id="746" name="テキスト ボックス 745"/>
        <xdr:cNvSpPr txBox="1"/>
      </xdr:nvSpPr>
      <xdr:spPr>
        <a:xfrm>
          <a:off x="19310428" y="631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154508</xdr:rowOff>
    </xdr:from>
    <xdr:to>
      <xdr:col>98</xdr:col>
      <xdr:colOff>38100</xdr:colOff>
      <xdr:row>38</xdr:row>
      <xdr:rowOff>84658</xdr:rowOff>
    </xdr:to>
    <xdr:sp macro="" textlink="">
      <xdr:nvSpPr>
        <xdr:cNvPr id="747" name="フローチャート: 判断 746"/>
        <xdr:cNvSpPr/>
      </xdr:nvSpPr>
      <xdr:spPr>
        <a:xfrm>
          <a:off x="18605500" y="6498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101185</xdr:rowOff>
    </xdr:from>
    <xdr:ext cx="469744" cy="259045"/>
    <xdr:sp macro="" textlink="">
      <xdr:nvSpPr>
        <xdr:cNvPr id="748" name="テキスト ボックス 747"/>
        <xdr:cNvSpPr txBox="1"/>
      </xdr:nvSpPr>
      <xdr:spPr>
        <a:xfrm>
          <a:off x="18421428" y="627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32055</xdr:rowOff>
    </xdr:from>
    <xdr:to>
      <xdr:col>116</xdr:col>
      <xdr:colOff>114300</xdr:colOff>
      <xdr:row>38</xdr:row>
      <xdr:rowOff>133655</xdr:rowOff>
    </xdr:to>
    <xdr:sp macro="" textlink="">
      <xdr:nvSpPr>
        <xdr:cNvPr id="754" name="楕円 753"/>
        <xdr:cNvSpPr/>
      </xdr:nvSpPr>
      <xdr:spPr>
        <a:xfrm>
          <a:off x="22110700" y="65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10482</xdr:rowOff>
    </xdr:from>
    <xdr:ext cx="469744" cy="259045"/>
    <xdr:sp macro="" textlink="">
      <xdr:nvSpPr>
        <xdr:cNvPr id="755" name="投資及び出資金該当値テキスト"/>
        <xdr:cNvSpPr txBox="1"/>
      </xdr:nvSpPr>
      <xdr:spPr>
        <a:xfrm>
          <a:off x="22212300" y="652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39827</xdr:rowOff>
    </xdr:from>
    <xdr:to>
      <xdr:col>112</xdr:col>
      <xdr:colOff>38100</xdr:colOff>
      <xdr:row>38</xdr:row>
      <xdr:rowOff>141427</xdr:rowOff>
    </xdr:to>
    <xdr:sp macro="" textlink="">
      <xdr:nvSpPr>
        <xdr:cNvPr id="756" name="楕円 755"/>
        <xdr:cNvSpPr/>
      </xdr:nvSpPr>
      <xdr:spPr>
        <a:xfrm>
          <a:off x="21272500" y="655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132554</xdr:rowOff>
    </xdr:from>
    <xdr:ext cx="469744" cy="259045"/>
    <xdr:sp macro="" textlink="">
      <xdr:nvSpPr>
        <xdr:cNvPr id="757" name="テキスト ボックス 756"/>
        <xdr:cNvSpPr txBox="1"/>
      </xdr:nvSpPr>
      <xdr:spPr>
        <a:xfrm>
          <a:off x="21088428" y="664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44933</xdr:rowOff>
    </xdr:from>
    <xdr:to>
      <xdr:col>107</xdr:col>
      <xdr:colOff>101600</xdr:colOff>
      <xdr:row>38</xdr:row>
      <xdr:rowOff>146533</xdr:rowOff>
    </xdr:to>
    <xdr:sp macro="" textlink="">
      <xdr:nvSpPr>
        <xdr:cNvPr id="758" name="楕円 757"/>
        <xdr:cNvSpPr/>
      </xdr:nvSpPr>
      <xdr:spPr>
        <a:xfrm>
          <a:off x="20383500" y="656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137660</xdr:rowOff>
    </xdr:from>
    <xdr:ext cx="469744" cy="259045"/>
    <xdr:sp macro="" textlink="">
      <xdr:nvSpPr>
        <xdr:cNvPr id="759" name="テキスト ボックス 758"/>
        <xdr:cNvSpPr txBox="1"/>
      </xdr:nvSpPr>
      <xdr:spPr>
        <a:xfrm>
          <a:off x="20199428" y="665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164871</xdr:rowOff>
    </xdr:from>
    <xdr:to>
      <xdr:col>98</xdr:col>
      <xdr:colOff>38100</xdr:colOff>
      <xdr:row>39</xdr:row>
      <xdr:rowOff>95021</xdr:rowOff>
    </xdr:to>
    <xdr:sp macro="" textlink="">
      <xdr:nvSpPr>
        <xdr:cNvPr id="762" name="楕円 761"/>
        <xdr:cNvSpPr/>
      </xdr:nvSpPr>
      <xdr:spPr>
        <a:xfrm>
          <a:off x="18605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86148</xdr:rowOff>
    </xdr:from>
    <xdr:ext cx="249299" cy="259045"/>
    <xdr:sp macro="" textlink="">
      <xdr:nvSpPr>
        <xdr:cNvPr id="763" name="テキスト ボックス 762"/>
        <xdr:cNvSpPr txBox="1"/>
      </xdr:nvSpPr>
      <xdr:spPr>
        <a:xfrm>
          <a:off x="18531650" y="677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12095</xdr:rowOff>
    </xdr:from>
    <xdr:to>
      <xdr:col>116</xdr:col>
      <xdr:colOff>62864</xdr:colOff>
      <xdr:row>58</xdr:row>
      <xdr:rowOff>139700</xdr:rowOff>
    </xdr:to>
    <xdr:cxnSp macro="">
      <xdr:nvCxnSpPr>
        <xdr:cNvPr id="785" name="直線コネクタ 784"/>
        <xdr:cNvCxnSpPr/>
      </xdr:nvCxnSpPr>
      <xdr:spPr>
        <a:xfrm flipV="1">
          <a:off x="22159595" y="8584595"/>
          <a:ext cx="1269" cy="149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130222</xdr:rowOff>
    </xdr:from>
    <xdr:ext cx="534377" cy="259045"/>
    <xdr:sp macro="" textlink="">
      <xdr:nvSpPr>
        <xdr:cNvPr id="788" name="貸付金最大値テキスト"/>
        <xdr:cNvSpPr txBox="1"/>
      </xdr:nvSpPr>
      <xdr:spPr>
        <a:xfrm>
          <a:off x="22212300" y="835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12095</xdr:rowOff>
    </xdr:from>
    <xdr:to>
      <xdr:col>116</xdr:col>
      <xdr:colOff>152400</xdr:colOff>
      <xdr:row>50</xdr:row>
      <xdr:rowOff>12095</xdr:rowOff>
    </xdr:to>
    <xdr:cxnSp macro="">
      <xdr:nvCxnSpPr>
        <xdr:cNvPr id="789" name="直線コネクタ 788"/>
        <xdr:cNvCxnSpPr/>
      </xdr:nvCxnSpPr>
      <xdr:spPr>
        <a:xfrm>
          <a:off x="22072600" y="858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136179</xdr:rowOff>
    </xdr:from>
    <xdr:to>
      <xdr:col>116</xdr:col>
      <xdr:colOff>63500</xdr:colOff>
      <xdr:row>58</xdr:row>
      <xdr:rowOff>136316</xdr:rowOff>
    </xdr:to>
    <xdr:cxnSp macro="">
      <xdr:nvCxnSpPr>
        <xdr:cNvPr id="790" name="直線コネクタ 789"/>
        <xdr:cNvCxnSpPr/>
      </xdr:nvCxnSpPr>
      <xdr:spPr>
        <a:xfrm>
          <a:off x="21323300" y="10080279"/>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131756</xdr:rowOff>
    </xdr:from>
    <xdr:ext cx="469744" cy="259045"/>
    <xdr:sp macro="" textlink="">
      <xdr:nvSpPr>
        <xdr:cNvPr id="791" name="貸付金平均値テキスト"/>
        <xdr:cNvSpPr txBox="1"/>
      </xdr:nvSpPr>
      <xdr:spPr>
        <a:xfrm>
          <a:off x="22212300" y="973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108879</xdr:rowOff>
    </xdr:from>
    <xdr:to>
      <xdr:col>116</xdr:col>
      <xdr:colOff>114300</xdr:colOff>
      <xdr:row>58</xdr:row>
      <xdr:rowOff>39029</xdr:rowOff>
    </xdr:to>
    <xdr:sp macro="" textlink="">
      <xdr:nvSpPr>
        <xdr:cNvPr id="792" name="フローチャート: 判断 791"/>
        <xdr:cNvSpPr/>
      </xdr:nvSpPr>
      <xdr:spPr>
        <a:xfrm>
          <a:off x="22110700" y="988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135586</xdr:rowOff>
    </xdr:from>
    <xdr:to>
      <xdr:col>111</xdr:col>
      <xdr:colOff>177800</xdr:colOff>
      <xdr:row>58</xdr:row>
      <xdr:rowOff>136179</xdr:rowOff>
    </xdr:to>
    <xdr:cxnSp macro="">
      <xdr:nvCxnSpPr>
        <xdr:cNvPr id="793" name="直線コネクタ 792"/>
        <xdr:cNvCxnSpPr/>
      </xdr:nvCxnSpPr>
      <xdr:spPr>
        <a:xfrm>
          <a:off x="20434300" y="10079686"/>
          <a:ext cx="8890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88534</xdr:rowOff>
    </xdr:from>
    <xdr:to>
      <xdr:col>112</xdr:col>
      <xdr:colOff>38100</xdr:colOff>
      <xdr:row>58</xdr:row>
      <xdr:rowOff>18684</xdr:rowOff>
    </xdr:to>
    <xdr:sp macro="" textlink="">
      <xdr:nvSpPr>
        <xdr:cNvPr id="794" name="フローチャート: 判断 793"/>
        <xdr:cNvSpPr/>
      </xdr:nvSpPr>
      <xdr:spPr>
        <a:xfrm>
          <a:off x="21272500" y="986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35211</xdr:rowOff>
    </xdr:from>
    <xdr:ext cx="469744" cy="259045"/>
    <xdr:sp macro="" textlink="">
      <xdr:nvSpPr>
        <xdr:cNvPr id="795" name="テキスト ボックス 794"/>
        <xdr:cNvSpPr txBox="1"/>
      </xdr:nvSpPr>
      <xdr:spPr>
        <a:xfrm>
          <a:off x="21088428" y="963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134214</xdr:rowOff>
    </xdr:from>
    <xdr:to>
      <xdr:col>107</xdr:col>
      <xdr:colOff>50800</xdr:colOff>
      <xdr:row>58</xdr:row>
      <xdr:rowOff>135586</xdr:rowOff>
    </xdr:to>
    <xdr:cxnSp macro="">
      <xdr:nvCxnSpPr>
        <xdr:cNvPr id="796" name="直線コネクタ 795"/>
        <xdr:cNvCxnSpPr/>
      </xdr:nvCxnSpPr>
      <xdr:spPr>
        <a:xfrm>
          <a:off x="19545300" y="1007831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114823</xdr:rowOff>
    </xdr:from>
    <xdr:to>
      <xdr:col>107</xdr:col>
      <xdr:colOff>101600</xdr:colOff>
      <xdr:row>58</xdr:row>
      <xdr:rowOff>44973</xdr:rowOff>
    </xdr:to>
    <xdr:sp macro="" textlink="">
      <xdr:nvSpPr>
        <xdr:cNvPr id="797" name="フローチャート: 判断 796"/>
        <xdr:cNvSpPr/>
      </xdr:nvSpPr>
      <xdr:spPr>
        <a:xfrm>
          <a:off x="203835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61500</xdr:rowOff>
    </xdr:from>
    <xdr:ext cx="469744" cy="259045"/>
    <xdr:sp macro="" textlink="">
      <xdr:nvSpPr>
        <xdr:cNvPr id="798" name="テキスト ボックス 797"/>
        <xdr:cNvSpPr txBox="1"/>
      </xdr:nvSpPr>
      <xdr:spPr>
        <a:xfrm>
          <a:off x="20199428" y="966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128910</xdr:rowOff>
    </xdr:from>
    <xdr:to>
      <xdr:col>102</xdr:col>
      <xdr:colOff>114300</xdr:colOff>
      <xdr:row>58</xdr:row>
      <xdr:rowOff>134214</xdr:rowOff>
    </xdr:to>
    <xdr:cxnSp macro="">
      <xdr:nvCxnSpPr>
        <xdr:cNvPr id="799" name="直線コネクタ 798"/>
        <xdr:cNvCxnSpPr/>
      </xdr:nvCxnSpPr>
      <xdr:spPr>
        <a:xfrm>
          <a:off x="18656300" y="10073010"/>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79619</xdr:rowOff>
    </xdr:from>
    <xdr:to>
      <xdr:col>102</xdr:col>
      <xdr:colOff>165100</xdr:colOff>
      <xdr:row>58</xdr:row>
      <xdr:rowOff>9769</xdr:rowOff>
    </xdr:to>
    <xdr:sp macro="" textlink="">
      <xdr:nvSpPr>
        <xdr:cNvPr id="800" name="フローチャート: 判断 799"/>
        <xdr:cNvSpPr/>
      </xdr:nvSpPr>
      <xdr:spPr>
        <a:xfrm>
          <a:off x="19494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26296</xdr:rowOff>
    </xdr:from>
    <xdr:ext cx="469744" cy="259045"/>
    <xdr:sp macro="" textlink="">
      <xdr:nvSpPr>
        <xdr:cNvPr id="801" name="テキスト ボックス 800"/>
        <xdr:cNvSpPr txBox="1"/>
      </xdr:nvSpPr>
      <xdr:spPr>
        <a:xfrm>
          <a:off x="19310428" y="96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72623</xdr:rowOff>
    </xdr:from>
    <xdr:to>
      <xdr:col>98</xdr:col>
      <xdr:colOff>38100</xdr:colOff>
      <xdr:row>58</xdr:row>
      <xdr:rowOff>2773</xdr:rowOff>
    </xdr:to>
    <xdr:sp macro="" textlink="">
      <xdr:nvSpPr>
        <xdr:cNvPr id="802" name="フローチャート: 判断 801"/>
        <xdr:cNvSpPr/>
      </xdr:nvSpPr>
      <xdr:spPr>
        <a:xfrm>
          <a:off x="18605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19300</xdr:rowOff>
    </xdr:from>
    <xdr:ext cx="469744" cy="259045"/>
    <xdr:sp macro="" textlink="">
      <xdr:nvSpPr>
        <xdr:cNvPr id="803" name="テキスト ボックス 802"/>
        <xdr:cNvSpPr txBox="1"/>
      </xdr:nvSpPr>
      <xdr:spPr>
        <a:xfrm>
          <a:off x="18421428" y="962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85516</xdr:rowOff>
    </xdr:from>
    <xdr:to>
      <xdr:col>116</xdr:col>
      <xdr:colOff>114300</xdr:colOff>
      <xdr:row>59</xdr:row>
      <xdr:rowOff>15666</xdr:rowOff>
    </xdr:to>
    <xdr:sp macro="" textlink="">
      <xdr:nvSpPr>
        <xdr:cNvPr id="809" name="楕円 808"/>
        <xdr:cNvSpPr/>
      </xdr:nvSpPr>
      <xdr:spPr>
        <a:xfrm>
          <a:off x="22110700" y="1002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443</xdr:rowOff>
    </xdr:from>
    <xdr:ext cx="313932" cy="259045"/>
    <xdr:sp macro="" textlink="">
      <xdr:nvSpPr>
        <xdr:cNvPr id="810" name="貸付金該当値テキスト"/>
        <xdr:cNvSpPr txBox="1"/>
      </xdr:nvSpPr>
      <xdr:spPr>
        <a:xfrm>
          <a:off x="22212300" y="99445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85379</xdr:rowOff>
    </xdr:from>
    <xdr:to>
      <xdr:col>112</xdr:col>
      <xdr:colOff>38100</xdr:colOff>
      <xdr:row>59</xdr:row>
      <xdr:rowOff>15529</xdr:rowOff>
    </xdr:to>
    <xdr:sp macro="" textlink="">
      <xdr:nvSpPr>
        <xdr:cNvPr id="811" name="楕円 810"/>
        <xdr:cNvSpPr/>
      </xdr:nvSpPr>
      <xdr:spPr>
        <a:xfrm>
          <a:off x="21272500" y="1002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6656</xdr:rowOff>
    </xdr:from>
    <xdr:ext cx="313932" cy="259045"/>
    <xdr:sp macro="" textlink="">
      <xdr:nvSpPr>
        <xdr:cNvPr id="812" name="テキスト ボックス 811"/>
        <xdr:cNvSpPr txBox="1"/>
      </xdr:nvSpPr>
      <xdr:spPr>
        <a:xfrm>
          <a:off x="21166333" y="101222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84786</xdr:rowOff>
    </xdr:from>
    <xdr:to>
      <xdr:col>107</xdr:col>
      <xdr:colOff>101600</xdr:colOff>
      <xdr:row>59</xdr:row>
      <xdr:rowOff>14936</xdr:rowOff>
    </xdr:to>
    <xdr:sp macro="" textlink="">
      <xdr:nvSpPr>
        <xdr:cNvPr id="813" name="楕円 812"/>
        <xdr:cNvSpPr/>
      </xdr:nvSpPr>
      <xdr:spPr>
        <a:xfrm>
          <a:off x="20383500" y="1002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6063</xdr:rowOff>
    </xdr:from>
    <xdr:ext cx="313932" cy="259045"/>
    <xdr:sp macro="" textlink="">
      <xdr:nvSpPr>
        <xdr:cNvPr id="814" name="テキスト ボックス 813"/>
        <xdr:cNvSpPr txBox="1"/>
      </xdr:nvSpPr>
      <xdr:spPr>
        <a:xfrm>
          <a:off x="20277333" y="101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83414</xdr:rowOff>
    </xdr:from>
    <xdr:to>
      <xdr:col>102</xdr:col>
      <xdr:colOff>165100</xdr:colOff>
      <xdr:row>59</xdr:row>
      <xdr:rowOff>13564</xdr:rowOff>
    </xdr:to>
    <xdr:sp macro="" textlink="">
      <xdr:nvSpPr>
        <xdr:cNvPr id="815" name="楕円 814"/>
        <xdr:cNvSpPr/>
      </xdr:nvSpPr>
      <xdr:spPr>
        <a:xfrm>
          <a:off x="19494500" y="100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4691</xdr:rowOff>
    </xdr:from>
    <xdr:ext cx="378565" cy="259045"/>
    <xdr:sp macro="" textlink="">
      <xdr:nvSpPr>
        <xdr:cNvPr id="816" name="テキスト ボックス 815"/>
        <xdr:cNvSpPr txBox="1"/>
      </xdr:nvSpPr>
      <xdr:spPr>
        <a:xfrm>
          <a:off x="19356017" y="10120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78110</xdr:rowOff>
    </xdr:from>
    <xdr:to>
      <xdr:col>98</xdr:col>
      <xdr:colOff>38100</xdr:colOff>
      <xdr:row>59</xdr:row>
      <xdr:rowOff>8260</xdr:rowOff>
    </xdr:to>
    <xdr:sp macro="" textlink="">
      <xdr:nvSpPr>
        <xdr:cNvPr id="817" name="楕円 816"/>
        <xdr:cNvSpPr/>
      </xdr:nvSpPr>
      <xdr:spPr>
        <a:xfrm>
          <a:off x="18605500" y="1002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170837</xdr:rowOff>
    </xdr:from>
    <xdr:ext cx="378565" cy="259045"/>
    <xdr:sp macro="" textlink="">
      <xdr:nvSpPr>
        <xdr:cNvPr id="818" name="テキスト ボックス 817"/>
        <xdr:cNvSpPr txBox="1"/>
      </xdr:nvSpPr>
      <xdr:spPr>
        <a:xfrm>
          <a:off x="18467017" y="10114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136004</xdr:rowOff>
    </xdr:from>
    <xdr:to>
      <xdr:col>116</xdr:col>
      <xdr:colOff>62864</xdr:colOff>
      <xdr:row>79</xdr:row>
      <xdr:rowOff>12942</xdr:rowOff>
    </xdr:to>
    <xdr:cxnSp macro="">
      <xdr:nvCxnSpPr>
        <xdr:cNvPr id="843" name="直線コネクタ 842"/>
        <xdr:cNvCxnSpPr/>
      </xdr:nvCxnSpPr>
      <xdr:spPr>
        <a:xfrm flipV="1">
          <a:off x="22159595" y="12137504"/>
          <a:ext cx="1269" cy="141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16769</xdr:rowOff>
    </xdr:from>
    <xdr:ext cx="534377" cy="259045"/>
    <xdr:sp macro="" textlink="">
      <xdr:nvSpPr>
        <xdr:cNvPr id="844" name="繰出金最小値テキスト"/>
        <xdr:cNvSpPr txBox="1"/>
      </xdr:nvSpPr>
      <xdr:spPr>
        <a:xfrm>
          <a:off x="22212300" y="135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12942</xdr:rowOff>
    </xdr:from>
    <xdr:to>
      <xdr:col>116</xdr:col>
      <xdr:colOff>152400</xdr:colOff>
      <xdr:row>79</xdr:row>
      <xdr:rowOff>12942</xdr:rowOff>
    </xdr:to>
    <xdr:cxnSp macro="">
      <xdr:nvCxnSpPr>
        <xdr:cNvPr id="845" name="直線コネクタ 844"/>
        <xdr:cNvCxnSpPr/>
      </xdr:nvCxnSpPr>
      <xdr:spPr>
        <a:xfrm>
          <a:off x="22072600" y="1355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82681</xdr:rowOff>
    </xdr:from>
    <xdr:ext cx="599010" cy="259045"/>
    <xdr:sp macro="" textlink="">
      <xdr:nvSpPr>
        <xdr:cNvPr id="846" name="繰出金最大値テキスト"/>
        <xdr:cNvSpPr txBox="1"/>
      </xdr:nvSpPr>
      <xdr:spPr>
        <a:xfrm>
          <a:off x="22212300" y="1191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136004</xdr:rowOff>
    </xdr:from>
    <xdr:to>
      <xdr:col>116</xdr:col>
      <xdr:colOff>152400</xdr:colOff>
      <xdr:row>70</xdr:row>
      <xdr:rowOff>136004</xdr:rowOff>
    </xdr:to>
    <xdr:cxnSp macro="">
      <xdr:nvCxnSpPr>
        <xdr:cNvPr id="847" name="直線コネクタ 846"/>
        <xdr:cNvCxnSpPr/>
      </xdr:nvCxnSpPr>
      <xdr:spPr>
        <a:xfrm>
          <a:off x="22072600" y="121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43421</xdr:rowOff>
    </xdr:from>
    <xdr:to>
      <xdr:col>116</xdr:col>
      <xdr:colOff>63500</xdr:colOff>
      <xdr:row>74</xdr:row>
      <xdr:rowOff>48451</xdr:rowOff>
    </xdr:to>
    <xdr:cxnSp macro="">
      <xdr:nvCxnSpPr>
        <xdr:cNvPr id="848" name="直線コネクタ 847"/>
        <xdr:cNvCxnSpPr/>
      </xdr:nvCxnSpPr>
      <xdr:spPr>
        <a:xfrm>
          <a:off x="21323300" y="12730721"/>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147014</xdr:rowOff>
    </xdr:from>
    <xdr:ext cx="534377" cy="259045"/>
    <xdr:sp macro="" textlink="">
      <xdr:nvSpPr>
        <xdr:cNvPr id="849" name="繰出金平均値テキスト"/>
        <xdr:cNvSpPr txBox="1"/>
      </xdr:nvSpPr>
      <xdr:spPr>
        <a:xfrm>
          <a:off x="22212300" y="13005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168587</xdr:rowOff>
    </xdr:from>
    <xdr:to>
      <xdr:col>116</xdr:col>
      <xdr:colOff>114300</xdr:colOff>
      <xdr:row>76</xdr:row>
      <xdr:rowOff>98737</xdr:rowOff>
    </xdr:to>
    <xdr:sp macro="" textlink="">
      <xdr:nvSpPr>
        <xdr:cNvPr id="850" name="フローチャート: 判断 849"/>
        <xdr:cNvSpPr/>
      </xdr:nvSpPr>
      <xdr:spPr>
        <a:xfrm>
          <a:off x="221107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135337</xdr:rowOff>
    </xdr:from>
    <xdr:to>
      <xdr:col>111</xdr:col>
      <xdr:colOff>177800</xdr:colOff>
      <xdr:row>74</xdr:row>
      <xdr:rowOff>43421</xdr:rowOff>
    </xdr:to>
    <xdr:cxnSp macro="">
      <xdr:nvCxnSpPr>
        <xdr:cNvPr id="851" name="直線コネクタ 850"/>
        <xdr:cNvCxnSpPr/>
      </xdr:nvCxnSpPr>
      <xdr:spPr>
        <a:xfrm>
          <a:off x="20434300" y="12651187"/>
          <a:ext cx="889000" cy="7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104140</xdr:rowOff>
    </xdr:from>
    <xdr:to>
      <xdr:col>112</xdr:col>
      <xdr:colOff>38100</xdr:colOff>
      <xdr:row>76</xdr:row>
      <xdr:rowOff>34289</xdr:rowOff>
    </xdr:to>
    <xdr:sp macro="" textlink="">
      <xdr:nvSpPr>
        <xdr:cNvPr id="852" name="フローチャート: 判断 851"/>
        <xdr:cNvSpPr/>
      </xdr:nvSpPr>
      <xdr:spPr>
        <a:xfrm>
          <a:off x="21272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25416</xdr:rowOff>
    </xdr:from>
    <xdr:ext cx="534377" cy="259045"/>
    <xdr:sp macro="" textlink="">
      <xdr:nvSpPr>
        <xdr:cNvPr id="853" name="テキスト ボックス 852"/>
        <xdr:cNvSpPr txBox="1"/>
      </xdr:nvSpPr>
      <xdr:spPr>
        <a:xfrm>
          <a:off x="21056111" y="1305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135337</xdr:rowOff>
    </xdr:from>
    <xdr:to>
      <xdr:col>107</xdr:col>
      <xdr:colOff>50800</xdr:colOff>
      <xdr:row>74</xdr:row>
      <xdr:rowOff>10637</xdr:rowOff>
    </xdr:to>
    <xdr:cxnSp macro="">
      <xdr:nvCxnSpPr>
        <xdr:cNvPr id="854" name="直線コネクタ 853"/>
        <xdr:cNvCxnSpPr/>
      </xdr:nvCxnSpPr>
      <xdr:spPr>
        <a:xfrm flipV="1">
          <a:off x="19545300" y="12651187"/>
          <a:ext cx="889000" cy="4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62820</xdr:rowOff>
    </xdr:from>
    <xdr:to>
      <xdr:col>107</xdr:col>
      <xdr:colOff>101600</xdr:colOff>
      <xdr:row>75</xdr:row>
      <xdr:rowOff>164421</xdr:rowOff>
    </xdr:to>
    <xdr:sp macro="" textlink="">
      <xdr:nvSpPr>
        <xdr:cNvPr id="855" name="フローチャート: 判断 854"/>
        <xdr:cNvSpPr/>
      </xdr:nvSpPr>
      <xdr:spPr>
        <a:xfrm>
          <a:off x="20383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155548</xdr:rowOff>
    </xdr:from>
    <xdr:ext cx="534377" cy="259045"/>
    <xdr:sp macro="" textlink="">
      <xdr:nvSpPr>
        <xdr:cNvPr id="856" name="テキスト ボックス 855"/>
        <xdr:cNvSpPr txBox="1"/>
      </xdr:nvSpPr>
      <xdr:spPr>
        <a:xfrm>
          <a:off x="20167111" y="1301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10637</xdr:rowOff>
    </xdr:from>
    <xdr:to>
      <xdr:col>102</xdr:col>
      <xdr:colOff>114300</xdr:colOff>
      <xdr:row>74</xdr:row>
      <xdr:rowOff>115678</xdr:rowOff>
    </xdr:to>
    <xdr:cxnSp macro="">
      <xdr:nvCxnSpPr>
        <xdr:cNvPr id="857" name="直線コネクタ 856"/>
        <xdr:cNvCxnSpPr/>
      </xdr:nvCxnSpPr>
      <xdr:spPr>
        <a:xfrm flipV="1">
          <a:off x="18656300" y="12697937"/>
          <a:ext cx="889000" cy="10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102006</xdr:rowOff>
    </xdr:from>
    <xdr:to>
      <xdr:col>102</xdr:col>
      <xdr:colOff>165100</xdr:colOff>
      <xdr:row>76</xdr:row>
      <xdr:rowOff>32156</xdr:rowOff>
    </xdr:to>
    <xdr:sp macro="" textlink="">
      <xdr:nvSpPr>
        <xdr:cNvPr id="858" name="フローチャート: 判断 857"/>
        <xdr:cNvSpPr/>
      </xdr:nvSpPr>
      <xdr:spPr>
        <a:xfrm>
          <a:off x="19494500" y="129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23283</xdr:rowOff>
    </xdr:from>
    <xdr:ext cx="534377" cy="259045"/>
    <xdr:sp macro="" textlink="">
      <xdr:nvSpPr>
        <xdr:cNvPr id="859" name="テキスト ボックス 858"/>
        <xdr:cNvSpPr txBox="1"/>
      </xdr:nvSpPr>
      <xdr:spPr>
        <a:xfrm>
          <a:off x="19278111" y="13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149937</xdr:rowOff>
    </xdr:from>
    <xdr:to>
      <xdr:col>98</xdr:col>
      <xdr:colOff>38100</xdr:colOff>
      <xdr:row>76</xdr:row>
      <xdr:rowOff>80087</xdr:rowOff>
    </xdr:to>
    <xdr:sp macro="" textlink="">
      <xdr:nvSpPr>
        <xdr:cNvPr id="860" name="フローチャート: 判断 859"/>
        <xdr:cNvSpPr/>
      </xdr:nvSpPr>
      <xdr:spPr>
        <a:xfrm>
          <a:off x="18605500" y="1300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71214</xdr:rowOff>
    </xdr:from>
    <xdr:ext cx="534377" cy="259045"/>
    <xdr:sp macro="" textlink="">
      <xdr:nvSpPr>
        <xdr:cNvPr id="861" name="テキスト ボックス 860"/>
        <xdr:cNvSpPr txBox="1"/>
      </xdr:nvSpPr>
      <xdr:spPr>
        <a:xfrm>
          <a:off x="18389111" y="1310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169101</xdr:rowOff>
    </xdr:from>
    <xdr:to>
      <xdr:col>116</xdr:col>
      <xdr:colOff>114300</xdr:colOff>
      <xdr:row>74</xdr:row>
      <xdr:rowOff>99251</xdr:rowOff>
    </xdr:to>
    <xdr:sp macro="" textlink="">
      <xdr:nvSpPr>
        <xdr:cNvPr id="867" name="楕円 866"/>
        <xdr:cNvSpPr/>
      </xdr:nvSpPr>
      <xdr:spPr>
        <a:xfrm>
          <a:off x="22110700" y="1268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20528</xdr:rowOff>
    </xdr:from>
    <xdr:ext cx="534377" cy="259045"/>
    <xdr:sp macro="" textlink="">
      <xdr:nvSpPr>
        <xdr:cNvPr id="868" name="繰出金該当値テキスト"/>
        <xdr:cNvSpPr txBox="1"/>
      </xdr:nvSpPr>
      <xdr:spPr>
        <a:xfrm>
          <a:off x="22212300" y="125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164071</xdr:rowOff>
    </xdr:from>
    <xdr:to>
      <xdr:col>112</xdr:col>
      <xdr:colOff>38100</xdr:colOff>
      <xdr:row>74</xdr:row>
      <xdr:rowOff>94221</xdr:rowOff>
    </xdr:to>
    <xdr:sp macro="" textlink="">
      <xdr:nvSpPr>
        <xdr:cNvPr id="869" name="楕円 868"/>
        <xdr:cNvSpPr/>
      </xdr:nvSpPr>
      <xdr:spPr>
        <a:xfrm>
          <a:off x="21272500" y="1267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110748</xdr:rowOff>
    </xdr:from>
    <xdr:ext cx="534377" cy="259045"/>
    <xdr:sp macro="" textlink="">
      <xdr:nvSpPr>
        <xdr:cNvPr id="870" name="テキスト ボックス 869"/>
        <xdr:cNvSpPr txBox="1"/>
      </xdr:nvSpPr>
      <xdr:spPr>
        <a:xfrm>
          <a:off x="21056111" y="1245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84537</xdr:rowOff>
    </xdr:from>
    <xdr:to>
      <xdr:col>107</xdr:col>
      <xdr:colOff>101600</xdr:colOff>
      <xdr:row>74</xdr:row>
      <xdr:rowOff>14687</xdr:rowOff>
    </xdr:to>
    <xdr:sp macro="" textlink="">
      <xdr:nvSpPr>
        <xdr:cNvPr id="871" name="楕円 870"/>
        <xdr:cNvSpPr/>
      </xdr:nvSpPr>
      <xdr:spPr>
        <a:xfrm>
          <a:off x="20383500" y="1260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31214</xdr:rowOff>
    </xdr:from>
    <xdr:ext cx="534377" cy="259045"/>
    <xdr:sp macro="" textlink="">
      <xdr:nvSpPr>
        <xdr:cNvPr id="872" name="テキスト ボックス 871"/>
        <xdr:cNvSpPr txBox="1"/>
      </xdr:nvSpPr>
      <xdr:spPr>
        <a:xfrm>
          <a:off x="20167111" y="1237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131287</xdr:rowOff>
    </xdr:from>
    <xdr:to>
      <xdr:col>102</xdr:col>
      <xdr:colOff>165100</xdr:colOff>
      <xdr:row>74</xdr:row>
      <xdr:rowOff>61437</xdr:rowOff>
    </xdr:to>
    <xdr:sp macro="" textlink="">
      <xdr:nvSpPr>
        <xdr:cNvPr id="873" name="楕円 872"/>
        <xdr:cNvSpPr/>
      </xdr:nvSpPr>
      <xdr:spPr>
        <a:xfrm>
          <a:off x="19494500" y="1264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77964</xdr:rowOff>
    </xdr:from>
    <xdr:ext cx="534377" cy="259045"/>
    <xdr:sp macro="" textlink="">
      <xdr:nvSpPr>
        <xdr:cNvPr id="874" name="テキスト ボックス 873"/>
        <xdr:cNvSpPr txBox="1"/>
      </xdr:nvSpPr>
      <xdr:spPr>
        <a:xfrm>
          <a:off x="19278111" y="1242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64878</xdr:rowOff>
    </xdr:from>
    <xdr:to>
      <xdr:col>98</xdr:col>
      <xdr:colOff>38100</xdr:colOff>
      <xdr:row>74</xdr:row>
      <xdr:rowOff>166478</xdr:rowOff>
    </xdr:to>
    <xdr:sp macro="" textlink="">
      <xdr:nvSpPr>
        <xdr:cNvPr id="875" name="楕円 874"/>
        <xdr:cNvSpPr/>
      </xdr:nvSpPr>
      <xdr:spPr>
        <a:xfrm>
          <a:off x="18605500" y="1275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11555</xdr:rowOff>
    </xdr:from>
    <xdr:ext cx="534377" cy="259045"/>
    <xdr:sp macro="" textlink="">
      <xdr:nvSpPr>
        <xdr:cNvPr id="876" name="テキスト ボックス 875"/>
        <xdr:cNvSpPr txBox="1"/>
      </xdr:nvSpPr>
      <xdr:spPr>
        <a:xfrm>
          <a:off x="18389111" y="1252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歳出決算総額は、住民一人当たり６７万８，８２５円となっている。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物件費は、住民一人当たり１３万４，２００円で、類似団体平均及び鳥取県平均と比較して一人当たりコストが高くなっており、また平成２５年度と比較すると約２万８，０００円高くなっている。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賃金や委託経費が高いことが主な要因になっており、事務の効率化、経費の削減に努め、住民一人当たりの決算額の減少に努める。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扶助費は、住民一人当たり５万６，９２７円で、類似団体平均及び鳥取県平均と比較して一人当たりコストが低くなっているが、平成２５年度と比べると障害者援助費を中心に増加傾向にあり、約１万２，０００円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本町は福祉事務所を設置していないため他の市町村に比べ扶助費の一人当たりコストは低くなっているが、この義務的経費である扶助費に対応した財政運営を行うことが課題となっている。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普通建設事業（うち新規整備）は、住民一人当たり６万２，５７０円で、類似団体平均と比較すると４万５，１３７円高く、また前年度と比較して１万５，５３６円高くなっている。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大山開山１３００年を見据えた大山参道のにぎわい復活のための複合商業施設建設事業、情報通信設備の更新整備事業の実施が一人当たりコスト増の要因となった。</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16,575
16,478
189.83
11,865,814
11,251,536
548,861
6,913,337
10,767,196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108458</xdr:rowOff>
    </xdr:to>
    <xdr:cxnSp macro="">
      <xdr:nvCxnSpPr>
        <xdr:cNvPr id="56" name="直線コネクタ 55"/>
        <xdr:cNvCxnSpPr/>
      </xdr:nvCxnSpPr>
      <xdr:spPr>
        <a:xfrm flipV="1">
          <a:off x="4633595" y="5387594"/>
          <a:ext cx="1270" cy="12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112285</xdr:rowOff>
    </xdr:from>
    <xdr:ext cx="469744" cy="259045"/>
    <xdr:sp macro="" textlink="">
      <xdr:nvSpPr>
        <xdr:cNvPr id="57" name="議会費最小値テキスト"/>
        <xdr:cNvSpPr txBox="1"/>
      </xdr:nvSpPr>
      <xdr:spPr>
        <a:xfrm>
          <a:off x="4686300"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108458</xdr:rowOff>
    </xdr:from>
    <xdr:to>
      <xdr:col>24</xdr:col>
      <xdr:colOff>152400</xdr:colOff>
      <xdr:row>38</xdr:row>
      <xdr:rowOff>108458</xdr:rowOff>
    </xdr:to>
    <xdr:cxnSp macro="">
      <xdr:nvCxnSpPr>
        <xdr:cNvPr id="58" name="直線コネクタ 57"/>
        <xdr:cNvCxnSpPr/>
      </xdr:nvCxnSpPr>
      <xdr:spPr>
        <a:xfrm>
          <a:off x="4546600" y="662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469744" cy="259045"/>
    <xdr:sp macro="" textlink="">
      <xdr:nvSpPr>
        <xdr:cNvPr id="59" name="議会費最大値テキスト"/>
        <xdr:cNvSpPr txBox="1"/>
      </xdr:nvSpPr>
      <xdr:spPr>
        <a:xfrm>
          <a:off x="4686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121031</xdr:rowOff>
    </xdr:from>
    <xdr:to>
      <xdr:col>24</xdr:col>
      <xdr:colOff>63500</xdr:colOff>
      <xdr:row>34</xdr:row>
      <xdr:rowOff>23876</xdr:rowOff>
    </xdr:to>
    <xdr:cxnSp macro="">
      <xdr:nvCxnSpPr>
        <xdr:cNvPr id="61" name="直線コネクタ 60"/>
        <xdr:cNvCxnSpPr/>
      </xdr:nvCxnSpPr>
      <xdr:spPr>
        <a:xfrm>
          <a:off x="3797300" y="5778881"/>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106189</xdr:rowOff>
    </xdr:from>
    <xdr:ext cx="469744" cy="259045"/>
    <xdr:sp macro="" textlink="">
      <xdr:nvSpPr>
        <xdr:cNvPr id="62" name="議会費平均値テキスト"/>
        <xdr:cNvSpPr txBox="1"/>
      </xdr:nvSpPr>
      <xdr:spPr>
        <a:xfrm>
          <a:off x="4686300" y="593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127762</xdr:rowOff>
    </xdr:from>
    <xdr:to>
      <xdr:col>24</xdr:col>
      <xdr:colOff>114300</xdr:colOff>
      <xdr:row>35</xdr:row>
      <xdr:rowOff>57912</xdr:rowOff>
    </xdr:to>
    <xdr:sp macro="" textlink="">
      <xdr:nvSpPr>
        <xdr:cNvPr id="63" name="フローチャート: 判断 62"/>
        <xdr:cNvSpPr/>
      </xdr:nvSpPr>
      <xdr:spPr>
        <a:xfrm>
          <a:off x="45847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16637</xdr:rowOff>
    </xdr:from>
    <xdr:to>
      <xdr:col>19</xdr:col>
      <xdr:colOff>177800</xdr:colOff>
      <xdr:row>33</xdr:row>
      <xdr:rowOff>121031</xdr:rowOff>
    </xdr:to>
    <xdr:cxnSp macro="">
      <xdr:nvCxnSpPr>
        <xdr:cNvPr id="64" name="直線コネクタ 63"/>
        <xdr:cNvCxnSpPr/>
      </xdr:nvCxnSpPr>
      <xdr:spPr>
        <a:xfrm>
          <a:off x="2908300" y="5674487"/>
          <a:ext cx="889000" cy="10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49039</xdr:rowOff>
    </xdr:from>
    <xdr:ext cx="469744" cy="259045"/>
    <xdr:sp macro="" textlink="">
      <xdr:nvSpPr>
        <xdr:cNvPr id="66" name="テキスト ボックス 65"/>
        <xdr:cNvSpPr txBox="1"/>
      </xdr:nvSpPr>
      <xdr:spPr>
        <a:xfrm>
          <a:off x="3562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16637</xdr:rowOff>
    </xdr:from>
    <xdr:to>
      <xdr:col>15</xdr:col>
      <xdr:colOff>50800</xdr:colOff>
      <xdr:row>34</xdr:row>
      <xdr:rowOff>7493</xdr:rowOff>
    </xdr:to>
    <xdr:cxnSp macro="">
      <xdr:nvCxnSpPr>
        <xdr:cNvPr id="67" name="直線コネクタ 66"/>
        <xdr:cNvCxnSpPr/>
      </xdr:nvCxnSpPr>
      <xdr:spPr>
        <a:xfrm flipV="1">
          <a:off x="2019300" y="5674487"/>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889</xdr:rowOff>
    </xdr:from>
    <xdr:to>
      <xdr:col>15</xdr:col>
      <xdr:colOff>101600</xdr:colOff>
      <xdr:row>34</xdr:row>
      <xdr:rowOff>102489</xdr:rowOff>
    </xdr:to>
    <xdr:sp macro="" textlink="">
      <xdr:nvSpPr>
        <xdr:cNvPr id="68" name="フローチャート: 判断 67"/>
        <xdr:cNvSpPr/>
      </xdr:nvSpPr>
      <xdr:spPr>
        <a:xfrm>
          <a:off x="2857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93616</xdr:rowOff>
    </xdr:from>
    <xdr:ext cx="469744" cy="259045"/>
    <xdr:sp macro="" textlink="">
      <xdr:nvSpPr>
        <xdr:cNvPr id="69" name="テキスト ボックス 68"/>
        <xdr:cNvSpPr txBox="1"/>
      </xdr:nvSpPr>
      <xdr:spPr>
        <a:xfrm>
          <a:off x="2673428"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7493</xdr:rowOff>
    </xdr:from>
    <xdr:to>
      <xdr:col>10</xdr:col>
      <xdr:colOff>114300</xdr:colOff>
      <xdr:row>34</xdr:row>
      <xdr:rowOff>18161</xdr:rowOff>
    </xdr:to>
    <xdr:cxnSp macro="">
      <xdr:nvCxnSpPr>
        <xdr:cNvPr id="70" name="直線コネクタ 69"/>
        <xdr:cNvCxnSpPr/>
      </xdr:nvCxnSpPr>
      <xdr:spPr>
        <a:xfrm flipV="1">
          <a:off x="1130300" y="5836793"/>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62992</xdr:rowOff>
    </xdr:from>
    <xdr:to>
      <xdr:col>10</xdr:col>
      <xdr:colOff>165100</xdr:colOff>
      <xdr:row>34</xdr:row>
      <xdr:rowOff>164592</xdr:rowOff>
    </xdr:to>
    <xdr:sp macro="" textlink="">
      <xdr:nvSpPr>
        <xdr:cNvPr id="71" name="フローチャート: 判断 70"/>
        <xdr:cNvSpPr/>
      </xdr:nvSpPr>
      <xdr:spPr>
        <a:xfrm>
          <a:off x="1968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155719</xdr:rowOff>
    </xdr:from>
    <xdr:ext cx="469744" cy="259045"/>
    <xdr:sp macro="" textlink="">
      <xdr:nvSpPr>
        <xdr:cNvPr id="72" name="テキスト ボックス 71"/>
        <xdr:cNvSpPr txBox="1"/>
      </xdr:nvSpPr>
      <xdr:spPr>
        <a:xfrm>
          <a:off x="1784428" y="59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108331</xdr:rowOff>
    </xdr:from>
    <xdr:to>
      <xdr:col>6</xdr:col>
      <xdr:colOff>38100</xdr:colOff>
      <xdr:row>35</xdr:row>
      <xdr:rowOff>38481</xdr:rowOff>
    </xdr:to>
    <xdr:sp macro="" textlink="">
      <xdr:nvSpPr>
        <xdr:cNvPr id="73" name="フローチャート: 判断 72"/>
        <xdr:cNvSpPr/>
      </xdr:nvSpPr>
      <xdr:spPr>
        <a:xfrm>
          <a:off x="1079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29608</xdr:rowOff>
    </xdr:from>
    <xdr:ext cx="469744" cy="259045"/>
    <xdr:sp macro="" textlink="">
      <xdr:nvSpPr>
        <xdr:cNvPr id="74" name="テキスト ボックス 73"/>
        <xdr:cNvSpPr txBox="1"/>
      </xdr:nvSpPr>
      <xdr:spPr>
        <a:xfrm>
          <a:off x="895428"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144526</xdr:rowOff>
    </xdr:from>
    <xdr:to>
      <xdr:col>24</xdr:col>
      <xdr:colOff>114300</xdr:colOff>
      <xdr:row>34</xdr:row>
      <xdr:rowOff>74676</xdr:rowOff>
    </xdr:to>
    <xdr:sp macro="" textlink="">
      <xdr:nvSpPr>
        <xdr:cNvPr id="80" name="楕円 79"/>
        <xdr:cNvSpPr/>
      </xdr:nvSpPr>
      <xdr:spPr>
        <a:xfrm>
          <a:off x="4584700" y="580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167403</xdr:rowOff>
    </xdr:from>
    <xdr:ext cx="469744" cy="259045"/>
    <xdr:sp macro="" textlink="">
      <xdr:nvSpPr>
        <xdr:cNvPr id="81" name="議会費該当値テキスト"/>
        <xdr:cNvSpPr txBox="1"/>
      </xdr:nvSpPr>
      <xdr:spPr>
        <a:xfrm>
          <a:off x="4686300" y="565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70231</xdr:rowOff>
    </xdr:from>
    <xdr:to>
      <xdr:col>20</xdr:col>
      <xdr:colOff>38100</xdr:colOff>
      <xdr:row>34</xdr:row>
      <xdr:rowOff>381</xdr:rowOff>
    </xdr:to>
    <xdr:sp macro="" textlink="">
      <xdr:nvSpPr>
        <xdr:cNvPr id="82" name="楕円 81"/>
        <xdr:cNvSpPr/>
      </xdr:nvSpPr>
      <xdr:spPr>
        <a:xfrm>
          <a:off x="3746500" y="57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16908</xdr:rowOff>
    </xdr:from>
    <xdr:ext cx="469744" cy="259045"/>
    <xdr:sp macro="" textlink="">
      <xdr:nvSpPr>
        <xdr:cNvPr id="83" name="テキスト ボックス 82"/>
        <xdr:cNvSpPr txBox="1"/>
      </xdr:nvSpPr>
      <xdr:spPr>
        <a:xfrm>
          <a:off x="3562428" y="550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137287</xdr:rowOff>
    </xdr:from>
    <xdr:to>
      <xdr:col>15</xdr:col>
      <xdr:colOff>101600</xdr:colOff>
      <xdr:row>33</xdr:row>
      <xdr:rowOff>67437</xdr:rowOff>
    </xdr:to>
    <xdr:sp macro="" textlink="">
      <xdr:nvSpPr>
        <xdr:cNvPr id="84" name="楕円 83"/>
        <xdr:cNvSpPr/>
      </xdr:nvSpPr>
      <xdr:spPr>
        <a:xfrm>
          <a:off x="2857500" y="562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83964</xdr:rowOff>
    </xdr:from>
    <xdr:ext cx="469744" cy="259045"/>
    <xdr:sp macro="" textlink="">
      <xdr:nvSpPr>
        <xdr:cNvPr id="85" name="テキスト ボックス 84"/>
        <xdr:cNvSpPr txBox="1"/>
      </xdr:nvSpPr>
      <xdr:spPr>
        <a:xfrm>
          <a:off x="2673428" y="539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128143</xdr:rowOff>
    </xdr:from>
    <xdr:to>
      <xdr:col>10</xdr:col>
      <xdr:colOff>165100</xdr:colOff>
      <xdr:row>34</xdr:row>
      <xdr:rowOff>58293</xdr:rowOff>
    </xdr:to>
    <xdr:sp macro="" textlink="">
      <xdr:nvSpPr>
        <xdr:cNvPr id="86" name="楕円 85"/>
        <xdr:cNvSpPr/>
      </xdr:nvSpPr>
      <xdr:spPr>
        <a:xfrm>
          <a:off x="1968500" y="578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74820</xdr:rowOff>
    </xdr:from>
    <xdr:ext cx="469744" cy="259045"/>
    <xdr:sp macro="" textlink="">
      <xdr:nvSpPr>
        <xdr:cNvPr id="87" name="テキスト ボックス 86"/>
        <xdr:cNvSpPr txBox="1"/>
      </xdr:nvSpPr>
      <xdr:spPr>
        <a:xfrm>
          <a:off x="1784428" y="556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138811</xdr:rowOff>
    </xdr:from>
    <xdr:to>
      <xdr:col>6</xdr:col>
      <xdr:colOff>38100</xdr:colOff>
      <xdr:row>34</xdr:row>
      <xdr:rowOff>68961</xdr:rowOff>
    </xdr:to>
    <xdr:sp macro="" textlink="">
      <xdr:nvSpPr>
        <xdr:cNvPr id="88" name="楕円 87"/>
        <xdr:cNvSpPr/>
      </xdr:nvSpPr>
      <xdr:spPr>
        <a:xfrm>
          <a:off x="1079500" y="579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85488</xdr:rowOff>
    </xdr:from>
    <xdr:ext cx="469744" cy="259045"/>
    <xdr:sp macro="" textlink="">
      <xdr:nvSpPr>
        <xdr:cNvPr id="89" name="テキスト ボックス 88"/>
        <xdr:cNvSpPr txBox="1"/>
      </xdr:nvSpPr>
      <xdr:spPr>
        <a:xfrm>
          <a:off x="895428" y="557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6693</xdr:rowOff>
    </xdr:from>
    <xdr:to>
      <xdr:col>24</xdr:col>
      <xdr:colOff>62865</xdr:colOff>
      <xdr:row>59</xdr:row>
      <xdr:rowOff>44877</xdr:rowOff>
    </xdr:to>
    <xdr:cxnSp macro="">
      <xdr:nvCxnSpPr>
        <xdr:cNvPr id="114" name="直線コネクタ 113"/>
        <xdr:cNvCxnSpPr/>
      </xdr:nvCxnSpPr>
      <xdr:spPr>
        <a:xfrm flipV="1">
          <a:off x="4633595" y="8750643"/>
          <a:ext cx="1270" cy="140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48704</xdr:rowOff>
    </xdr:from>
    <xdr:ext cx="534377" cy="259045"/>
    <xdr:sp macro="" textlink="">
      <xdr:nvSpPr>
        <xdr:cNvPr id="115" name="総務費最小値テキスト"/>
        <xdr:cNvSpPr txBox="1"/>
      </xdr:nvSpPr>
      <xdr:spPr>
        <a:xfrm>
          <a:off x="4686300" y="1016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44877</xdr:rowOff>
    </xdr:from>
    <xdr:to>
      <xdr:col>24</xdr:col>
      <xdr:colOff>152400</xdr:colOff>
      <xdr:row>59</xdr:row>
      <xdr:rowOff>44877</xdr:rowOff>
    </xdr:to>
    <xdr:cxnSp macro="">
      <xdr:nvCxnSpPr>
        <xdr:cNvPr id="116" name="直線コネクタ 115"/>
        <xdr:cNvCxnSpPr/>
      </xdr:nvCxnSpPr>
      <xdr:spPr>
        <a:xfrm>
          <a:off x="4546600" y="1016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124820</xdr:rowOff>
    </xdr:from>
    <xdr:ext cx="599010" cy="259045"/>
    <xdr:sp macro="" textlink="">
      <xdr:nvSpPr>
        <xdr:cNvPr id="117" name="総務費最大値テキスト"/>
        <xdr:cNvSpPr txBox="1"/>
      </xdr:nvSpPr>
      <xdr:spPr>
        <a:xfrm>
          <a:off x="4686300" y="852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6693</xdr:rowOff>
    </xdr:from>
    <xdr:to>
      <xdr:col>24</xdr:col>
      <xdr:colOff>152400</xdr:colOff>
      <xdr:row>51</xdr:row>
      <xdr:rowOff>6693</xdr:rowOff>
    </xdr:to>
    <xdr:cxnSp macro="">
      <xdr:nvCxnSpPr>
        <xdr:cNvPr id="118" name="直線コネクタ 117"/>
        <xdr:cNvCxnSpPr/>
      </xdr:nvCxnSpPr>
      <xdr:spPr>
        <a:xfrm>
          <a:off x="4546600" y="87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54013</xdr:rowOff>
    </xdr:from>
    <xdr:to>
      <xdr:col>24</xdr:col>
      <xdr:colOff>63500</xdr:colOff>
      <xdr:row>56</xdr:row>
      <xdr:rowOff>167284</xdr:rowOff>
    </xdr:to>
    <xdr:cxnSp macro="">
      <xdr:nvCxnSpPr>
        <xdr:cNvPr id="119" name="直線コネクタ 118"/>
        <xdr:cNvCxnSpPr/>
      </xdr:nvCxnSpPr>
      <xdr:spPr>
        <a:xfrm flipV="1">
          <a:off x="3797300" y="9655213"/>
          <a:ext cx="838200" cy="1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105991</xdr:rowOff>
    </xdr:from>
    <xdr:ext cx="534377" cy="259045"/>
    <xdr:sp macro="" textlink="">
      <xdr:nvSpPr>
        <xdr:cNvPr id="120" name="総務費平均値テキスト"/>
        <xdr:cNvSpPr txBox="1"/>
      </xdr:nvSpPr>
      <xdr:spPr>
        <a:xfrm>
          <a:off x="4686300" y="9707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127564</xdr:rowOff>
    </xdr:from>
    <xdr:to>
      <xdr:col>24</xdr:col>
      <xdr:colOff>114300</xdr:colOff>
      <xdr:row>57</xdr:row>
      <xdr:rowOff>57714</xdr:rowOff>
    </xdr:to>
    <xdr:sp macro="" textlink="">
      <xdr:nvSpPr>
        <xdr:cNvPr id="121" name="フローチャート: 判断 120"/>
        <xdr:cNvSpPr/>
      </xdr:nvSpPr>
      <xdr:spPr>
        <a:xfrm>
          <a:off x="4584700" y="972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167284</xdr:rowOff>
    </xdr:from>
    <xdr:to>
      <xdr:col>19</xdr:col>
      <xdr:colOff>177800</xdr:colOff>
      <xdr:row>57</xdr:row>
      <xdr:rowOff>68194</xdr:rowOff>
    </xdr:to>
    <xdr:cxnSp macro="">
      <xdr:nvCxnSpPr>
        <xdr:cNvPr id="122" name="直線コネクタ 121"/>
        <xdr:cNvCxnSpPr/>
      </xdr:nvCxnSpPr>
      <xdr:spPr>
        <a:xfrm flipV="1">
          <a:off x="2908300" y="9768484"/>
          <a:ext cx="889000" cy="7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64005</xdr:rowOff>
    </xdr:from>
    <xdr:to>
      <xdr:col>20</xdr:col>
      <xdr:colOff>38100</xdr:colOff>
      <xdr:row>56</xdr:row>
      <xdr:rowOff>165605</xdr:rowOff>
    </xdr:to>
    <xdr:sp macro="" textlink="">
      <xdr:nvSpPr>
        <xdr:cNvPr id="123" name="フローチャート: 判断 122"/>
        <xdr:cNvSpPr/>
      </xdr:nvSpPr>
      <xdr:spPr>
        <a:xfrm>
          <a:off x="3746500" y="96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10682</xdr:rowOff>
    </xdr:from>
    <xdr:ext cx="599010" cy="259045"/>
    <xdr:sp macro="" textlink="">
      <xdr:nvSpPr>
        <xdr:cNvPr id="124" name="テキスト ボックス 123"/>
        <xdr:cNvSpPr txBox="1"/>
      </xdr:nvSpPr>
      <xdr:spPr>
        <a:xfrm>
          <a:off x="3497795" y="9440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28829</xdr:rowOff>
    </xdr:from>
    <xdr:to>
      <xdr:col>15</xdr:col>
      <xdr:colOff>50800</xdr:colOff>
      <xdr:row>57</xdr:row>
      <xdr:rowOff>68194</xdr:rowOff>
    </xdr:to>
    <xdr:cxnSp macro="">
      <xdr:nvCxnSpPr>
        <xdr:cNvPr id="125" name="直線コネクタ 124"/>
        <xdr:cNvCxnSpPr/>
      </xdr:nvCxnSpPr>
      <xdr:spPr>
        <a:xfrm>
          <a:off x="2019300" y="9801479"/>
          <a:ext cx="889000" cy="3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91735</xdr:rowOff>
    </xdr:from>
    <xdr:to>
      <xdr:col>15</xdr:col>
      <xdr:colOff>101600</xdr:colOff>
      <xdr:row>57</xdr:row>
      <xdr:rowOff>21885</xdr:rowOff>
    </xdr:to>
    <xdr:sp macro="" textlink="">
      <xdr:nvSpPr>
        <xdr:cNvPr id="126" name="フローチャート: 判断 125"/>
        <xdr:cNvSpPr/>
      </xdr:nvSpPr>
      <xdr:spPr>
        <a:xfrm>
          <a:off x="2857500" y="969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38412</xdr:rowOff>
    </xdr:from>
    <xdr:ext cx="599010" cy="259045"/>
    <xdr:sp macro="" textlink="">
      <xdr:nvSpPr>
        <xdr:cNvPr id="127" name="テキスト ボックス 126"/>
        <xdr:cNvSpPr txBox="1"/>
      </xdr:nvSpPr>
      <xdr:spPr>
        <a:xfrm>
          <a:off x="2608795" y="946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28829</xdr:rowOff>
    </xdr:from>
    <xdr:to>
      <xdr:col>10</xdr:col>
      <xdr:colOff>114300</xdr:colOff>
      <xdr:row>57</xdr:row>
      <xdr:rowOff>85727</xdr:rowOff>
    </xdr:to>
    <xdr:cxnSp macro="">
      <xdr:nvCxnSpPr>
        <xdr:cNvPr id="128" name="直線コネクタ 127"/>
        <xdr:cNvCxnSpPr/>
      </xdr:nvCxnSpPr>
      <xdr:spPr>
        <a:xfrm flipV="1">
          <a:off x="1130300" y="9801479"/>
          <a:ext cx="889000" cy="5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134155</xdr:rowOff>
    </xdr:from>
    <xdr:to>
      <xdr:col>10</xdr:col>
      <xdr:colOff>165100</xdr:colOff>
      <xdr:row>57</xdr:row>
      <xdr:rowOff>64305</xdr:rowOff>
    </xdr:to>
    <xdr:sp macro="" textlink="">
      <xdr:nvSpPr>
        <xdr:cNvPr id="129" name="フローチャート: 判断 128"/>
        <xdr:cNvSpPr/>
      </xdr:nvSpPr>
      <xdr:spPr>
        <a:xfrm>
          <a:off x="1968500" y="973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80832</xdr:rowOff>
    </xdr:from>
    <xdr:ext cx="534377" cy="259045"/>
    <xdr:sp macro="" textlink="">
      <xdr:nvSpPr>
        <xdr:cNvPr id="130" name="テキスト ボックス 129"/>
        <xdr:cNvSpPr txBox="1"/>
      </xdr:nvSpPr>
      <xdr:spPr>
        <a:xfrm>
          <a:off x="1752111" y="95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61475</xdr:rowOff>
    </xdr:from>
    <xdr:to>
      <xdr:col>6</xdr:col>
      <xdr:colOff>38100</xdr:colOff>
      <xdr:row>56</xdr:row>
      <xdr:rowOff>163075</xdr:rowOff>
    </xdr:to>
    <xdr:sp macro="" textlink="">
      <xdr:nvSpPr>
        <xdr:cNvPr id="131" name="フローチャート: 判断 130"/>
        <xdr:cNvSpPr/>
      </xdr:nvSpPr>
      <xdr:spPr>
        <a:xfrm>
          <a:off x="1079500" y="96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8152</xdr:rowOff>
    </xdr:from>
    <xdr:ext cx="599010" cy="259045"/>
    <xdr:sp macro="" textlink="">
      <xdr:nvSpPr>
        <xdr:cNvPr id="132" name="テキスト ボックス 131"/>
        <xdr:cNvSpPr txBox="1"/>
      </xdr:nvSpPr>
      <xdr:spPr>
        <a:xfrm>
          <a:off x="830795" y="943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3213</xdr:rowOff>
    </xdr:from>
    <xdr:to>
      <xdr:col>24</xdr:col>
      <xdr:colOff>114300</xdr:colOff>
      <xdr:row>56</xdr:row>
      <xdr:rowOff>104813</xdr:rowOff>
    </xdr:to>
    <xdr:sp macro="" textlink="">
      <xdr:nvSpPr>
        <xdr:cNvPr id="138" name="楕円 137"/>
        <xdr:cNvSpPr/>
      </xdr:nvSpPr>
      <xdr:spPr>
        <a:xfrm>
          <a:off x="4584700" y="960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26090</xdr:rowOff>
    </xdr:from>
    <xdr:ext cx="599010" cy="259045"/>
    <xdr:sp macro="" textlink="">
      <xdr:nvSpPr>
        <xdr:cNvPr id="139" name="総務費該当値テキスト"/>
        <xdr:cNvSpPr txBox="1"/>
      </xdr:nvSpPr>
      <xdr:spPr>
        <a:xfrm>
          <a:off x="4686300" y="945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116484</xdr:rowOff>
    </xdr:from>
    <xdr:to>
      <xdr:col>20</xdr:col>
      <xdr:colOff>38100</xdr:colOff>
      <xdr:row>57</xdr:row>
      <xdr:rowOff>46634</xdr:rowOff>
    </xdr:to>
    <xdr:sp macro="" textlink="">
      <xdr:nvSpPr>
        <xdr:cNvPr id="140" name="楕円 139"/>
        <xdr:cNvSpPr/>
      </xdr:nvSpPr>
      <xdr:spPr>
        <a:xfrm>
          <a:off x="3746500" y="971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37761</xdr:rowOff>
    </xdr:from>
    <xdr:ext cx="599010" cy="259045"/>
    <xdr:sp macro="" textlink="">
      <xdr:nvSpPr>
        <xdr:cNvPr id="141" name="テキスト ボックス 140"/>
        <xdr:cNvSpPr txBox="1"/>
      </xdr:nvSpPr>
      <xdr:spPr>
        <a:xfrm>
          <a:off x="3497795" y="9810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17394</xdr:rowOff>
    </xdr:from>
    <xdr:to>
      <xdr:col>15</xdr:col>
      <xdr:colOff>101600</xdr:colOff>
      <xdr:row>57</xdr:row>
      <xdr:rowOff>118994</xdr:rowOff>
    </xdr:to>
    <xdr:sp macro="" textlink="">
      <xdr:nvSpPr>
        <xdr:cNvPr id="142" name="楕円 141"/>
        <xdr:cNvSpPr/>
      </xdr:nvSpPr>
      <xdr:spPr>
        <a:xfrm>
          <a:off x="2857500" y="979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110121</xdr:rowOff>
    </xdr:from>
    <xdr:ext cx="534377" cy="259045"/>
    <xdr:sp macro="" textlink="">
      <xdr:nvSpPr>
        <xdr:cNvPr id="143" name="テキスト ボックス 142"/>
        <xdr:cNvSpPr txBox="1"/>
      </xdr:nvSpPr>
      <xdr:spPr>
        <a:xfrm>
          <a:off x="2641111" y="988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149479</xdr:rowOff>
    </xdr:from>
    <xdr:to>
      <xdr:col>10</xdr:col>
      <xdr:colOff>165100</xdr:colOff>
      <xdr:row>57</xdr:row>
      <xdr:rowOff>79629</xdr:rowOff>
    </xdr:to>
    <xdr:sp macro="" textlink="">
      <xdr:nvSpPr>
        <xdr:cNvPr id="144" name="楕円 143"/>
        <xdr:cNvSpPr/>
      </xdr:nvSpPr>
      <xdr:spPr>
        <a:xfrm>
          <a:off x="1968500" y="975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70756</xdr:rowOff>
    </xdr:from>
    <xdr:ext cx="534377" cy="259045"/>
    <xdr:sp macro="" textlink="">
      <xdr:nvSpPr>
        <xdr:cNvPr id="145" name="テキスト ボックス 144"/>
        <xdr:cNvSpPr txBox="1"/>
      </xdr:nvSpPr>
      <xdr:spPr>
        <a:xfrm>
          <a:off x="1752111" y="98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34927</xdr:rowOff>
    </xdr:from>
    <xdr:to>
      <xdr:col>6</xdr:col>
      <xdr:colOff>38100</xdr:colOff>
      <xdr:row>57</xdr:row>
      <xdr:rowOff>136527</xdr:rowOff>
    </xdr:to>
    <xdr:sp macro="" textlink="">
      <xdr:nvSpPr>
        <xdr:cNvPr id="146" name="楕円 145"/>
        <xdr:cNvSpPr/>
      </xdr:nvSpPr>
      <xdr:spPr>
        <a:xfrm>
          <a:off x="1079500" y="980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127654</xdr:rowOff>
    </xdr:from>
    <xdr:ext cx="534377" cy="259045"/>
    <xdr:sp macro="" textlink="">
      <xdr:nvSpPr>
        <xdr:cNvPr id="147" name="テキスト ボックス 146"/>
        <xdr:cNvSpPr txBox="1"/>
      </xdr:nvSpPr>
      <xdr:spPr>
        <a:xfrm>
          <a:off x="863111" y="990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160263</xdr:rowOff>
    </xdr:from>
    <xdr:to>
      <xdr:col>24</xdr:col>
      <xdr:colOff>62865</xdr:colOff>
      <xdr:row>78</xdr:row>
      <xdr:rowOff>28253</xdr:rowOff>
    </xdr:to>
    <xdr:cxnSp macro="">
      <xdr:nvCxnSpPr>
        <xdr:cNvPr id="174" name="直線コネクタ 173"/>
        <xdr:cNvCxnSpPr/>
      </xdr:nvCxnSpPr>
      <xdr:spPr>
        <a:xfrm flipV="1">
          <a:off x="4633595" y="12161763"/>
          <a:ext cx="1270" cy="1239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32080</xdr:rowOff>
    </xdr:from>
    <xdr:ext cx="599010" cy="259045"/>
    <xdr:sp macro="" textlink="">
      <xdr:nvSpPr>
        <xdr:cNvPr id="175" name="民生費最小値テキスト"/>
        <xdr:cNvSpPr txBox="1"/>
      </xdr:nvSpPr>
      <xdr:spPr>
        <a:xfrm>
          <a:off x="4686300" y="1340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28253</xdr:rowOff>
    </xdr:from>
    <xdr:to>
      <xdr:col>24</xdr:col>
      <xdr:colOff>152400</xdr:colOff>
      <xdr:row>78</xdr:row>
      <xdr:rowOff>28253</xdr:rowOff>
    </xdr:to>
    <xdr:cxnSp macro="">
      <xdr:nvCxnSpPr>
        <xdr:cNvPr id="176" name="直線コネクタ 175"/>
        <xdr:cNvCxnSpPr/>
      </xdr:nvCxnSpPr>
      <xdr:spPr>
        <a:xfrm>
          <a:off x="4546600" y="1340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106940</xdr:rowOff>
    </xdr:from>
    <xdr:ext cx="599010" cy="259045"/>
    <xdr:sp macro="" textlink="">
      <xdr:nvSpPr>
        <xdr:cNvPr id="177" name="民生費最大値テキスト"/>
        <xdr:cNvSpPr txBox="1"/>
      </xdr:nvSpPr>
      <xdr:spPr>
        <a:xfrm>
          <a:off x="4686300" y="1193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160263</xdr:rowOff>
    </xdr:from>
    <xdr:to>
      <xdr:col>24</xdr:col>
      <xdr:colOff>152400</xdr:colOff>
      <xdr:row>70</xdr:row>
      <xdr:rowOff>160263</xdr:rowOff>
    </xdr:to>
    <xdr:cxnSp macro="">
      <xdr:nvCxnSpPr>
        <xdr:cNvPr id="178" name="直線コネクタ 177"/>
        <xdr:cNvCxnSpPr/>
      </xdr:nvCxnSpPr>
      <xdr:spPr>
        <a:xfrm>
          <a:off x="4546600" y="12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20414</xdr:rowOff>
    </xdr:from>
    <xdr:to>
      <xdr:col>24</xdr:col>
      <xdr:colOff>63500</xdr:colOff>
      <xdr:row>75</xdr:row>
      <xdr:rowOff>36057</xdr:rowOff>
    </xdr:to>
    <xdr:cxnSp macro="">
      <xdr:nvCxnSpPr>
        <xdr:cNvPr id="179" name="直線コネクタ 178"/>
        <xdr:cNvCxnSpPr/>
      </xdr:nvCxnSpPr>
      <xdr:spPr>
        <a:xfrm flipV="1">
          <a:off x="3797300" y="12879164"/>
          <a:ext cx="838200" cy="1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85848</xdr:rowOff>
    </xdr:from>
    <xdr:ext cx="599010" cy="259045"/>
    <xdr:sp macro="" textlink="">
      <xdr:nvSpPr>
        <xdr:cNvPr id="180" name="民生費平均値テキスト"/>
        <xdr:cNvSpPr txBox="1"/>
      </xdr:nvSpPr>
      <xdr:spPr>
        <a:xfrm>
          <a:off x="4686300" y="12601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62971</xdr:rowOff>
    </xdr:from>
    <xdr:to>
      <xdr:col>24</xdr:col>
      <xdr:colOff>114300</xdr:colOff>
      <xdr:row>74</xdr:row>
      <xdr:rowOff>164571</xdr:rowOff>
    </xdr:to>
    <xdr:sp macro="" textlink="">
      <xdr:nvSpPr>
        <xdr:cNvPr id="181" name="フローチャート: 判断 180"/>
        <xdr:cNvSpPr/>
      </xdr:nvSpPr>
      <xdr:spPr>
        <a:xfrm>
          <a:off x="45847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36057</xdr:rowOff>
    </xdr:from>
    <xdr:to>
      <xdr:col>19</xdr:col>
      <xdr:colOff>177800</xdr:colOff>
      <xdr:row>75</xdr:row>
      <xdr:rowOff>115621</xdr:rowOff>
    </xdr:to>
    <xdr:cxnSp macro="">
      <xdr:nvCxnSpPr>
        <xdr:cNvPr id="182" name="直線コネクタ 181"/>
        <xdr:cNvCxnSpPr/>
      </xdr:nvCxnSpPr>
      <xdr:spPr>
        <a:xfrm flipV="1">
          <a:off x="2908300" y="12894807"/>
          <a:ext cx="889000" cy="7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70493</xdr:rowOff>
    </xdr:from>
    <xdr:to>
      <xdr:col>20</xdr:col>
      <xdr:colOff>38100</xdr:colOff>
      <xdr:row>75</xdr:row>
      <xdr:rowOff>643</xdr:rowOff>
    </xdr:to>
    <xdr:sp macro="" textlink="">
      <xdr:nvSpPr>
        <xdr:cNvPr id="183" name="フローチャート: 判断 182"/>
        <xdr:cNvSpPr/>
      </xdr:nvSpPr>
      <xdr:spPr>
        <a:xfrm>
          <a:off x="3746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17170</xdr:rowOff>
    </xdr:from>
    <xdr:ext cx="599010" cy="259045"/>
    <xdr:sp macro="" textlink="">
      <xdr:nvSpPr>
        <xdr:cNvPr id="184" name="テキスト ボックス 183"/>
        <xdr:cNvSpPr txBox="1"/>
      </xdr:nvSpPr>
      <xdr:spPr>
        <a:xfrm>
          <a:off x="3497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115621</xdr:rowOff>
    </xdr:from>
    <xdr:to>
      <xdr:col>15</xdr:col>
      <xdr:colOff>50800</xdr:colOff>
      <xdr:row>75</xdr:row>
      <xdr:rowOff>139025</xdr:rowOff>
    </xdr:to>
    <xdr:cxnSp macro="">
      <xdr:nvCxnSpPr>
        <xdr:cNvPr id="185" name="直線コネクタ 184"/>
        <xdr:cNvCxnSpPr/>
      </xdr:nvCxnSpPr>
      <xdr:spPr>
        <a:xfrm flipV="1">
          <a:off x="2019300" y="12974371"/>
          <a:ext cx="889000" cy="2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128556</xdr:rowOff>
    </xdr:from>
    <xdr:to>
      <xdr:col>15</xdr:col>
      <xdr:colOff>101600</xdr:colOff>
      <xdr:row>75</xdr:row>
      <xdr:rowOff>58706</xdr:rowOff>
    </xdr:to>
    <xdr:sp macro="" textlink="">
      <xdr:nvSpPr>
        <xdr:cNvPr id="186" name="フローチャート: 判断 185"/>
        <xdr:cNvSpPr/>
      </xdr:nvSpPr>
      <xdr:spPr>
        <a:xfrm>
          <a:off x="2857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75233</xdr:rowOff>
    </xdr:from>
    <xdr:ext cx="599010" cy="259045"/>
    <xdr:sp macro="" textlink="">
      <xdr:nvSpPr>
        <xdr:cNvPr id="187" name="テキスト ボックス 186"/>
        <xdr:cNvSpPr txBox="1"/>
      </xdr:nvSpPr>
      <xdr:spPr>
        <a:xfrm>
          <a:off x="2608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35219</xdr:rowOff>
    </xdr:from>
    <xdr:to>
      <xdr:col>10</xdr:col>
      <xdr:colOff>114300</xdr:colOff>
      <xdr:row>75</xdr:row>
      <xdr:rowOff>139025</xdr:rowOff>
    </xdr:to>
    <xdr:cxnSp macro="">
      <xdr:nvCxnSpPr>
        <xdr:cNvPr id="188" name="直線コネクタ 187"/>
        <xdr:cNvCxnSpPr/>
      </xdr:nvCxnSpPr>
      <xdr:spPr>
        <a:xfrm>
          <a:off x="1130300" y="12722519"/>
          <a:ext cx="889000" cy="27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10371</xdr:rowOff>
    </xdr:from>
    <xdr:to>
      <xdr:col>10</xdr:col>
      <xdr:colOff>165100</xdr:colOff>
      <xdr:row>75</xdr:row>
      <xdr:rowOff>111971</xdr:rowOff>
    </xdr:to>
    <xdr:sp macro="" textlink="">
      <xdr:nvSpPr>
        <xdr:cNvPr id="189" name="フローチャート: 判断 188"/>
        <xdr:cNvSpPr/>
      </xdr:nvSpPr>
      <xdr:spPr>
        <a:xfrm>
          <a:off x="1968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128498</xdr:rowOff>
    </xdr:from>
    <xdr:ext cx="599010" cy="259045"/>
    <xdr:sp macro="" textlink="">
      <xdr:nvSpPr>
        <xdr:cNvPr id="190" name="テキスト ボックス 189"/>
        <xdr:cNvSpPr txBox="1"/>
      </xdr:nvSpPr>
      <xdr:spPr>
        <a:xfrm>
          <a:off x="1719795"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92753</xdr:rowOff>
    </xdr:from>
    <xdr:to>
      <xdr:col>6</xdr:col>
      <xdr:colOff>38100</xdr:colOff>
      <xdr:row>76</xdr:row>
      <xdr:rowOff>22904</xdr:rowOff>
    </xdr:to>
    <xdr:sp macro="" textlink="">
      <xdr:nvSpPr>
        <xdr:cNvPr id="191" name="フローチャート: 判断 190"/>
        <xdr:cNvSpPr/>
      </xdr:nvSpPr>
      <xdr:spPr>
        <a:xfrm>
          <a:off x="1079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14031</xdr:rowOff>
    </xdr:from>
    <xdr:ext cx="599010" cy="259045"/>
    <xdr:sp macro="" textlink="">
      <xdr:nvSpPr>
        <xdr:cNvPr id="192" name="テキスト ボックス 191"/>
        <xdr:cNvSpPr txBox="1"/>
      </xdr:nvSpPr>
      <xdr:spPr>
        <a:xfrm>
          <a:off x="830795" y="1304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141064</xdr:rowOff>
    </xdr:from>
    <xdr:to>
      <xdr:col>24</xdr:col>
      <xdr:colOff>114300</xdr:colOff>
      <xdr:row>75</xdr:row>
      <xdr:rowOff>71214</xdr:rowOff>
    </xdr:to>
    <xdr:sp macro="" textlink="">
      <xdr:nvSpPr>
        <xdr:cNvPr id="198" name="楕円 197"/>
        <xdr:cNvSpPr/>
      </xdr:nvSpPr>
      <xdr:spPr>
        <a:xfrm>
          <a:off x="4584700" y="1282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119491</xdr:rowOff>
    </xdr:from>
    <xdr:ext cx="599010" cy="259045"/>
    <xdr:sp macro="" textlink="">
      <xdr:nvSpPr>
        <xdr:cNvPr id="199" name="民生費該当値テキスト"/>
        <xdr:cNvSpPr txBox="1"/>
      </xdr:nvSpPr>
      <xdr:spPr>
        <a:xfrm>
          <a:off x="4686300" y="1280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156707</xdr:rowOff>
    </xdr:from>
    <xdr:to>
      <xdr:col>20</xdr:col>
      <xdr:colOff>38100</xdr:colOff>
      <xdr:row>75</xdr:row>
      <xdr:rowOff>86857</xdr:rowOff>
    </xdr:to>
    <xdr:sp macro="" textlink="">
      <xdr:nvSpPr>
        <xdr:cNvPr id="200" name="楕円 199"/>
        <xdr:cNvSpPr/>
      </xdr:nvSpPr>
      <xdr:spPr>
        <a:xfrm>
          <a:off x="3746500" y="1284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77984</xdr:rowOff>
    </xdr:from>
    <xdr:ext cx="599010" cy="259045"/>
    <xdr:sp macro="" textlink="">
      <xdr:nvSpPr>
        <xdr:cNvPr id="201" name="テキスト ボックス 200"/>
        <xdr:cNvSpPr txBox="1"/>
      </xdr:nvSpPr>
      <xdr:spPr>
        <a:xfrm>
          <a:off x="3497795" y="12936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64821</xdr:rowOff>
    </xdr:from>
    <xdr:to>
      <xdr:col>15</xdr:col>
      <xdr:colOff>101600</xdr:colOff>
      <xdr:row>75</xdr:row>
      <xdr:rowOff>166421</xdr:rowOff>
    </xdr:to>
    <xdr:sp macro="" textlink="">
      <xdr:nvSpPr>
        <xdr:cNvPr id="202" name="楕円 201"/>
        <xdr:cNvSpPr/>
      </xdr:nvSpPr>
      <xdr:spPr>
        <a:xfrm>
          <a:off x="2857500" y="1292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157548</xdr:rowOff>
    </xdr:from>
    <xdr:ext cx="599010" cy="259045"/>
    <xdr:sp macro="" textlink="">
      <xdr:nvSpPr>
        <xdr:cNvPr id="203" name="テキスト ボックス 202"/>
        <xdr:cNvSpPr txBox="1"/>
      </xdr:nvSpPr>
      <xdr:spPr>
        <a:xfrm>
          <a:off x="2608795" y="1301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88225</xdr:rowOff>
    </xdr:from>
    <xdr:to>
      <xdr:col>10</xdr:col>
      <xdr:colOff>165100</xdr:colOff>
      <xdr:row>76</xdr:row>
      <xdr:rowOff>18374</xdr:rowOff>
    </xdr:to>
    <xdr:sp macro="" textlink="">
      <xdr:nvSpPr>
        <xdr:cNvPr id="204" name="楕円 203"/>
        <xdr:cNvSpPr/>
      </xdr:nvSpPr>
      <xdr:spPr>
        <a:xfrm>
          <a:off x="1968500" y="129469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9503</xdr:rowOff>
    </xdr:from>
    <xdr:ext cx="599010" cy="259045"/>
    <xdr:sp macro="" textlink="">
      <xdr:nvSpPr>
        <xdr:cNvPr id="205" name="テキスト ボックス 204"/>
        <xdr:cNvSpPr txBox="1"/>
      </xdr:nvSpPr>
      <xdr:spPr>
        <a:xfrm>
          <a:off x="1719795" y="13039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155869</xdr:rowOff>
    </xdr:from>
    <xdr:to>
      <xdr:col>6</xdr:col>
      <xdr:colOff>38100</xdr:colOff>
      <xdr:row>74</xdr:row>
      <xdr:rowOff>86019</xdr:rowOff>
    </xdr:to>
    <xdr:sp macro="" textlink="">
      <xdr:nvSpPr>
        <xdr:cNvPr id="206" name="楕円 205"/>
        <xdr:cNvSpPr/>
      </xdr:nvSpPr>
      <xdr:spPr>
        <a:xfrm>
          <a:off x="1079500" y="1267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102546</xdr:rowOff>
    </xdr:from>
    <xdr:ext cx="599010" cy="259045"/>
    <xdr:sp macro="" textlink="">
      <xdr:nvSpPr>
        <xdr:cNvPr id="207" name="テキスト ボックス 206"/>
        <xdr:cNvSpPr txBox="1"/>
      </xdr:nvSpPr>
      <xdr:spPr>
        <a:xfrm>
          <a:off x="830795" y="12446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12903</xdr:rowOff>
    </xdr:from>
    <xdr:to>
      <xdr:col>24</xdr:col>
      <xdr:colOff>62865</xdr:colOff>
      <xdr:row>99</xdr:row>
      <xdr:rowOff>138201</xdr:rowOff>
    </xdr:to>
    <xdr:cxnSp macro="">
      <xdr:nvCxnSpPr>
        <xdr:cNvPr id="232" name="直線コネクタ 231"/>
        <xdr:cNvCxnSpPr/>
      </xdr:nvCxnSpPr>
      <xdr:spPr>
        <a:xfrm flipV="1">
          <a:off x="4633595" y="15614853"/>
          <a:ext cx="1270" cy="1496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142028</xdr:rowOff>
    </xdr:from>
    <xdr:ext cx="534377" cy="259045"/>
    <xdr:sp macro="" textlink="">
      <xdr:nvSpPr>
        <xdr:cNvPr id="233" name="衛生費最小値テキスト"/>
        <xdr:cNvSpPr txBox="1"/>
      </xdr:nvSpPr>
      <xdr:spPr>
        <a:xfrm>
          <a:off x="4686300" y="1711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138201</xdr:rowOff>
    </xdr:from>
    <xdr:to>
      <xdr:col>24</xdr:col>
      <xdr:colOff>152400</xdr:colOff>
      <xdr:row>99</xdr:row>
      <xdr:rowOff>138201</xdr:rowOff>
    </xdr:to>
    <xdr:cxnSp macro="">
      <xdr:nvCxnSpPr>
        <xdr:cNvPr id="234" name="直線コネクタ 233"/>
        <xdr:cNvCxnSpPr/>
      </xdr:nvCxnSpPr>
      <xdr:spPr>
        <a:xfrm>
          <a:off x="4546600" y="1711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131030</xdr:rowOff>
    </xdr:from>
    <xdr:ext cx="599010" cy="259045"/>
    <xdr:sp macro="" textlink="">
      <xdr:nvSpPr>
        <xdr:cNvPr id="235" name="衛生費最大値テキスト"/>
        <xdr:cNvSpPr txBox="1"/>
      </xdr:nvSpPr>
      <xdr:spPr>
        <a:xfrm>
          <a:off x="4686300" y="1539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12903</xdr:rowOff>
    </xdr:from>
    <xdr:to>
      <xdr:col>24</xdr:col>
      <xdr:colOff>152400</xdr:colOff>
      <xdr:row>91</xdr:row>
      <xdr:rowOff>12903</xdr:rowOff>
    </xdr:to>
    <xdr:cxnSp macro="">
      <xdr:nvCxnSpPr>
        <xdr:cNvPr id="236" name="直線コネクタ 235"/>
        <xdr:cNvCxnSpPr/>
      </xdr:nvCxnSpPr>
      <xdr:spPr>
        <a:xfrm>
          <a:off x="4546600" y="1561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107759</xdr:rowOff>
    </xdr:from>
    <xdr:to>
      <xdr:col>24</xdr:col>
      <xdr:colOff>63500</xdr:colOff>
      <xdr:row>98</xdr:row>
      <xdr:rowOff>76112</xdr:rowOff>
    </xdr:to>
    <xdr:cxnSp macro="">
      <xdr:nvCxnSpPr>
        <xdr:cNvPr id="237" name="直線コネクタ 236"/>
        <xdr:cNvCxnSpPr/>
      </xdr:nvCxnSpPr>
      <xdr:spPr>
        <a:xfrm>
          <a:off x="3797300" y="16738409"/>
          <a:ext cx="838200" cy="13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44087</xdr:rowOff>
    </xdr:from>
    <xdr:ext cx="534377" cy="259045"/>
    <xdr:sp macro="" textlink="">
      <xdr:nvSpPr>
        <xdr:cNvPr id="238" name="衛生費平均値テキスト"/>
        <xdr:cNvSpPr txBox="1"/>
      </xdr:nvSpPr>
      <xdr:spPr>
        <a:xfrm>
          <a:off x="4686300" y="165032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21210</xdr:rowOff>
    </xdr:from>
    <xdr:to>
      <xdr:col>24</xdr:col>
      <xdr:colOff>114300</xdr:colOff>
      <xdr:row>97</xdr:row>
      <xdr:rowOff>122810</xdr:rowOff>
    </xdr:to>
    <xdr:sp macro="" textlink="">
      <xdr:nvSpPr>
        <xdr:cNvPr id="239" name="フローチャート: 判断 238"/>
        <xdr:cNvSpPr/>
      </xdr:nvSpPr>
      <xdr:spPr>
        <a:xfrm>
          <a:off x="45847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107759</xdr:rowOff>
    </xdr:from>
    <xdr:to>
      <xdr:col>19</xdr:col>
      <xdr:colOff>177800</xdr:colOff>
      <xdr:row>98</xdr:row>
      <xdr:rowOff>38684</xdr:rowOff>
    </xdr:to>
    <xdr:cxnSp macro="">
      <xdr:nvCxnSpPr>
        <xdr:cNvPr id="240" name="直線コネクタ 239"/>
        <xdr:cNvCxnSpPr/>
      </xdr:nvCxnSpPr>
      <xdr:spPr>
        <a:xfrm flipV="1">
          <a:off x="2908300" y="16738409"/>
          <a:ext cx="889000" cy="10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6629</xdr:rowOff>
    </xdr:from>
    <xdr:to>
      <xdr:col>20</xdr:col>
      <xdr:colOff>38100</xdr:colOff>
      <xdr:row>97</xdr:row>
      <xdr:rowOff>108229</xdr:rowOff>
    </xdr:to>
    <xdr:sp macro="" textlink="">
      <xdr:nvSpPr>
        <xdr:cNvPr id="241" name="フローチャート: 判断 240"/>
        <xdr:cNvSpPr/>
      </xdr:nvSpPr>
      <xdr:spPr>
        <a:xfrm>
          <a:off x="3746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124756</xdr:rowOff>
    </xdr:from>
    <xdr:ext cx="534377" cy="259045"/>
    <xdr:sp macro="" textlink="">
      <xdr:nvSpPr>
        <xdr:cNvPr id="242" name="テキスト ボックス 241"/>
        <xdr:cNvSpPr txBox="1"/>
      </xdr:nvSpPr>
      <xdr:spPr>
        <a:xfrm>
          <a:off x="3530111" y="164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38684</xdr:rowOff>
    </xdr:from>
    <xdr:to>
      <xdr:col>15</xdr:col>
      <xdr:colOff>50800</xdr:colOff>
      <xdr:row>98</xdr:row>
      <xdr:rowOff>63398</xdr:rowOff>
    </xdr:to>
    <xdr:cxnSp macro="">
      <xdr:nvCxnSpPr>
        <xdr:cNvPr id="243" name="直線コネクタ 242"/>
        <xdr:cNvCxnSpPr/>
      </xdr:nvCxnSpPr>
      <xdr:spPr>
        <a:xfrm flipV="1">
          <a:off x="2019300" y="16840784"/>
          <a:ext cx="889000" cy="2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6262</xdr:rowOff>
    </xdr:from>
    <xdr:to>
      <xdr:col>15</xdr:col>
      <xdr:colOff>101600</xdr:colOff>
      <xdr:row>97</xdr:row>
      <xdr:rowOff>107862</xdr:rowOff>
    </xdr:to>
    <xdr:sp macro="" textlink="">
      <xdr:nvSpPr>
        <xdr:cNvPr id="244" name="フローチャート: 判断 243"/>
        <xdr:cNvSpPr/>
      </xdr:nvSpPr>
      <xdr:spPr>
        <a:xfrm>
          <a:off x="2857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124389</xdr:rowOff>
    </xdr:from>
    <xdr:ext cx="534377" cy="259045"/>
    <xdr:sp macro="" textlink="">
      <xdr:nvSpPr>
        <xdr:cNvPr id="245" name="テキスト ボックス 244"/>
        <xdr:cNvSpPr txBox="1"/>
      </xdr:nvSpPr>
      <xdr:spPr>
        <a:xfrm>
          <a:off x="2641111" y="164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63398</xdr:rowOff>
    </xdr:from>
    <xdr:to>
      <xdr:col>10</xdr:col>
      <xdr:colOff>114300</xdr:colOff>
      <xdr:row>98</xdr:row>
      <xdr:rowOff>100736</xdr:rowOff>
    </xdr:to>
    <xdr:cxnSp macro="">
      <xdr:nvCxnSpPr>
        <xdr:cNvPr id="246" name="直線コネクタ 245"/>
        <xdr:cNvCxnSpPr/>
      </xdr:nvCxnSpPr>
      <xdr:spPr>
        <a:xfrm flipV="1">
          <a:off x="1130300" y="16865498"/>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60503</xdr:rowOff>
    </xdr:from>
    <xdr:to>
      <xdr:col>10</xdr:col>
      <xdr:colOff>165100</xdr:colOff>
      <xdr:row>97</xdr:row>
      <xdr:rowOff>162103</xdr:rowOff>
    </xdr:to>
    <xdr:sp macro="" textlink="">
      <xdr:nvSpPr>
        <xdr:cNvPr id="247" name="フローチャート: 判断 246"/>
        <xdr:cNvSpPr/>
      </xdr:nvSpPr>
      <xdr:spPr>
        <a:xfrm>
          <a:off x="1968500" y="1669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7180</xdr:rowOff>
    </xdr:from>
    <xdr:ext cx="534377" cy="259045"/>
    <xdr:sp macro="" textlink="">
      <xdr:nvSpPr>
        <xdr:cNvPr id="248" name="テキスト ボックス 247"/>
        <xdr:cNvSpPr txBox="1"/>
      </xdr:nvSpPr>
      <xdr:spPr>
        <a:xfrm>
          <a:off x="1752111" y="1646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44895</xdr:rowOff>
    </xdr:from>
    <xdr:to>
      <xdr:col>6</xdr:col>
      <xdr:colOff>38100</xdr:colOff>
      <xdr:row>97</xdr:row>
      <xdr:rowOff>146495</xdr:rowOff>
    </xdr:to>
    <xdr:sp macro="" textlink="">
      <xdr:nvSpPr>
        <xdr:cNvPr id="249" name="フローチャート: 判断 248"/>
        <xdr:cNvSpPr/>
      </xdr:nvSpPr>
      <xdr:spPr>
        <a:xfrm>
          <a:off x="1079500" y="1667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163022</xdr:rowOff>
    </xdr:from>
    <xdr:ext cx="534377" cy="259045"/>
    <xdr:sp macro="" textlink="">
      <xdr:nvSpPr>
        <xdr:cNvPr id="250" name="テキスト ボックス 249"/>
        <xdr:cNvSpPr txBox="1"/>
      </xdr:nvSpPr>
      <xdr:spPr>
        <a:xfrm>
          <a:off x="863111" y="1645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25312</xdr:rowOff>
    </xdr:from>
    <xdr:to>
      <xdr:col>24</xdr:col>
      <xdr:colOff>114300</xdr:colOff>
      <xdr:row>98</xdr:row>
      <xdr:rowOff>126912</xdr:rowOff>
    </xdr:to>
    <xdr:sp macro="" textlink="">
      <xdr:nvSpPr>
        <xdr:cNvPr id="256" name="楕円 255"/>
        <xdr:cNvSpPr/>
      </xdr:nvSpPr>
      <xdr:spPr>
        <a:xfrm>
          <a:off x="4584700" y="1682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3739</xdr:rowOff>
    </xdr:from>
    <xdr:ext cx="534377" cy="259045"/>
    <xdr:sp macro="" textlink="">
      <xdr:nvSpPr>
        <xdr:cNvPr id="257" name="衛生費該当値テキスト"/>
        <xdr:cNvSpPr txBox="1"/>
      </xdr:nvSpPr>
      <xdr:spPr>
        <a:xfrm>
          <a:off x="4686300" y="1680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56959</xdr:rowOff>
    </xdr:from>
    <xdr:to>
      <xdr:col>20</xdr:col>
      <xdr:colOff>38100</xdr:colOff>
      <xdr:row>97</xdr:row>
      <xdr:rowOff>158559</xdr:rowOff>
    </xdr:to>
    <xdr:sp macro="" textlink="">
      <xdr:nvSpPr>
        <xdr:cNvPr id="258" name="楕円 257"/>
        <xdr:cNvSpPr/>
      </xdr:nvSpPr>
      <xdr:spPr>
        <a:xfrm>
          <a:off x="3746500" y="1668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149686</xdr:rowOff>
    </xdr:from>
    <xdr:ext cx="534377" cy="259045"/>
    <xdr:sp macro="" textlink="">
      <xdr:nvSpPr>
        <xdr:cNvPr id="259" name="テキスト ボックス 258"/>
        <xdr:cNvSpPr txBox="1"/>
      </xdr:nvSpPr>
      <xdr:spPr>
        <a:xfrm>
          <a:off x="3530111" y="1678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159334</xdr:rowOff>
    </xdr:from>
    <xdr:to>
      <xdr:col>15</xdr:col>
      <xdr:colOff>101600</xdr:colOff>
      <xdr:row>98</xdr:row>
      <xdr:rowOff>89484</xdr:rowOff>
    </xdr:to>
    <xdr:sp macro="" textlink="">
      <xdr:nvSpPr>
        <xdr:cNvPr id="260" name="楕円 259"/>
        <xdr:cNvSpPr/>
      </xdr:nvSpPr>
      <xdr:spPr>
        <a:xfrm>
          <a:off x="2857500" y="1678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80611</xdr:rowOff>
    </xdr:from>
    <xdr:ext cx="534377" cy="259045"/>
    <xdr:sp macro="" textlink="">
      <xdr:nvSpPr>
        <xdr:cNvPr id="261" name="テキスト ボックス 260"/>
        <xdr:cNvSpPr txBox="1"/>
      </xdr:nvSpPr>
      <xdr:spPr>
        <a:xfrm>
          <a:off x="2641111" y="1688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12598</xdr:rowOff>
    </xdr:from>
    <xdr:to>
      <xdr:col>10</xdr:col>
      <xdr:colOff>165100</xdr:colOff>
      <xdr:row>98</xdr:row>
      <xdr:rowOff>114198</xdr:rowOff>
    </xdr:to>
    <xdr:sp macro="" textlink="">
      <xdr:nvSpPr>
        <xdr:cNvPr id="262" name="楕円 261"/>
        <xdr:cNvSpPr/>
      </xdr:nvSpPr>
      <xdr:spPr>
        <a:xfrm>
          <a:off x="1968500" y="1681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105325</xdr:rowOff>
    </xdr:from>
    <xdr:ext cx="534377" cy="259045"/>
    <xdr:sp macro="" textlink="">
      <xdr:nvSpPr>
        <xdr:cNvPr id="263" name="テキスト ボックス 262"/>
        <xdr:cNvSpPr txBox="1"/>
      </xdr:nvSpPr>
      <xdr:spPr>
        <a:xfrm>
          <a:off x="1752111" y="1690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49936</xdr:rowOff>
    </xdr:from>
    <xdr:to>
      <xdr:col>6</xdr:col>
      <xdr:colOff>38100</xdr:colOff>
      <xdr:row>98</xdr:row>
      <xdr:rowOff>151536</xdr:rowOff>
    </xdr:to>
    <xdr:sp macro="" textlink="">
      <xdr:nvSpPr>
        <xdr:cNvPr id="264" name="楕円 263"/>
        <xdr:cNvSpPr/>
      </xdr:nvSpPr>
      <xdr:spPr>
        <a:xfrm>
          <a:off x="1079500" y="1685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142663</xdr:rowOff>
    </xdr:from>
    <xdr:ext cx="534377" cy="259045"/>
    <xdr:sp macro="" textlink="">
      <xdr:nvSpPr>
        <xdr:cNvPr id="265" name="テキスト ボックス 264"/>
        <xdr:cNvSpPr txBox="1"/>
      </xdr:nvSpPr>
      <xdr:spPr>
        <a:xfrm>
          <a:off x="863111" y="1694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144653</xdr:rowOff>
    </xdr:from>
    <xdr:to>
      <xdr:col>54</xdr:col>
      <xdr:colOff>189865</xdr:colOff>
      <xdr:row>39</xdr:row>
      <xdr:rowOff>44450</xdr:rowOff>
    </xdr:to>
    <xdr:cxnSp macro="">
      <xdr:nvCxnSpPr>
        <xdr:cNvPr id="289" name="直線コネクタ 288"/>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91330</xdr:rowOff>
    </xdr:from>
    <xdr:ext cx="469744" cy="259045"/>
    <xdr:sp macro="" textlink="">
      <xdr:nvSpPr>
        <xdr:cNvPr id="292" name="労働費最大値テキスト"/>
        <xdr:cNvSpPr txBox="1"/>
      </xdr:nvSpPr>
      <xdr:spPr>
        <a:xfrm>
          <a:off x="10528300" y="489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144653</xdr:rowOff>
    </xdr:from>
    <xdr:to>
      <xdr:col>55</xdr:col>
      <xdr:colOff>88900</xdr:colOff>
      <xdr:row>29</xdr:row>
      <xdr:rowOff>144653</xdr:rowOff>
    </xdr:to>
    <xdr:cxnSp macro="">
      <xdr:nvCxnSpPr>
        <xdr:cNvPr id="293" name="直線コネクタ 292"/>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4" name="直線コネクタ 29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65295</xdr:rowOff>
    </xdr:from>
    <xdr:ext cx="378565" cy="259045"/>
    <xdr:sp macro="" textlink="">
      <xdr:nvSpPr>
        <xdr:cNvPr id="295" name="労働費平均値テキスト"/>
        <xdr:cNvSpPr txBox="1"/>
      </xdr:nvSpPr>
      <xdr:spPr>
        <a:xfrm>
          <a:off x="10528300" y="64089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42418</xdr:rowOff>
    </xdr:from>
    <xdr:to>
      <xdr:col>55</xdr:col>
      <xdr:colOff>50800</xdr:colOff>
      <xdr:row>38</xdr:row>
      <xdr:rowOff>144018</xdr:rowOff>
    </xdr:to>
    <xdr:sp macro="" textlink="">
      <xdr:nvSpPr>
        <xdr:cNvPr id="296" name="フローチャート: 判断 295"/>
        <xdr:cNvSpPr/>
      </xdr:nvSpPr>
      <xdr:spPr>
        <a:xfrm>
          <a:off x="104267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7" name="直線コネクタ 29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104521</xdr:rowOff>
    </xdr:from>
    <xdr:to>
      <xdr:col>50</xdr:col>
      <xdr:colOff>165100</xdr:colOff>
      <xdr:row>38</xdr:row>
      <xdr:rowOff>34671</xdr:rowOff>
    </xdr:to>
    <xdr:sp macro="" textlink="">
      <xdr:nvSpPr>
        <xdr:cNvPr id="298" name="フローチャート: 判断 297"/>
        <xdr:cNvSpPr/>
      </xdr:nvSpPr>
      <xdr:spPr>
        <a:xfrm>
          <a:off x="9588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51198</xdr:rowOff>
    </xdr:from>
    <xdr:ext cx="378565" cy="259045"/>
    <xdr:sp macro="" textlink="">
      <xdr:nvSpPr>
        <xdr:cNvPr id="299" name="テキスト ボックス 298"/>
        <xdr:cNvSpPr txBox="1"/>
      </xdr:nvSpPr>
      <xdr:spPr>
        <a:xfrm>
          <a:off x="9450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0" name="直線コネクタ 29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30607</xdr:rowOff>
    </xdr:from>
    <xdr:to>
      <xdr:col>46</xdr:col>
      <xdr:colOff>38100</xdr:colOff>
      <xdr:row>37</xdr:row>
      <xdr:rowOff>132207</xdr:rowOff>
    </xdr:to>
    <xdr:sp macro="" textlink="">
      <xdr:nvSpPr>
        <xdr:cNvPr id="301" name="フローチャート: 判断 300"/>
        <xdr:cNvSpPr/>
      </xdr:nvSpPr>
      <xdr:spPr>
        <a:xfrm>
          <a:off x="8699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148734</xdr:rowOff>
    </xdr:from>
    <xdr:ext cx="378565" cy="259045"/>
    <xdr:sp macro="" textlink="">
      <xdr:nvSpPr>
        <xdr:cNvPr id="302" name="テキスト ボックス 301"/>
        <xdr:cNvSpPr txBox="1"/>
      </xdr:nvSpPr>
      <xdr:spPr>
        <a:xfrm>
          <a:off x="8561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3" name="直線コネクタ 30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160909</xdr:rowOff>
    </xdr:from>
    <xdr:to>
      <xdr:col>41</xdr:col>
      <xdr:colOff>101600</xdr:colOff>
      <xdr:row>36</xdr:row>
      <xdr:rowOff>91059</xdr:rowOff>
    </xdr:to>
    <xdr:sp macro="" textlink="">
      <xdr:nvSpPr>
        <xdr:cNvPr id="304" name="フローチャート: 判断 303"/>
        <xdr:cNvSpPr/>
      </xdr:nvSpPr>
      <xdr:spPr>
        <a:xfrm>
          <a:off x="7810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107586</xdr:rowOff>
    </xdr:from>
    <xdr:ext cx="469744" cy="259045"/>
    <xdr:sp macro="" textlink="">
      <xdr:nvSpPr>
        <xdr:cNvPr id="305" name="テキスト ボックス 304"/>
        <xdr:cNvSpPr txBox="1"/>
      </xdr:nvSpPr>
      <xdr:spPr>
        <a:xfrm>
          <a:off x="7626428" y="59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125476</xdr:rowOff>
    </xdr:from>
    <xdr:to>
      <xdr:col>36</xdr:col>
      <xdr:colOff>165100</xdr:colOff>
      <xdr:row>35</xdr:row>
      <xdr:rowOff>55626</xdr:rowOff>
    </xdr:to>
    <xdr:sp macro="" textlink="">
      <xdr:nvSpPr>
        <xdr:cNvPr id="306" name="フローチャート: 判断 305"/>
        <xdr:cNvSpPr/>
      </xdr:nvSpPr>
      <xdr:spPr>
        <a:xfrm>
          <a:off x="6921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72153</xdr:rowOff>
    </xdr:from>
    <xdr:ext cx="469744" cy="259045"/>
    <xdr:sp macro="" textlink="">
      <xdr:nvSpPr>
        <xdr:cNvPr id="307" name="テキスト ボックス 306"/>
        <xdr:cNvSpPr txBox="1"/>
      </xdr:nvSpPr>
      <xdr:spPr>
        <a:xfrm>
          <a:off x="6737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3" name="楕円 31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4"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5" name="楕円 31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6" name="テキスト ボックス 31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7" name="楕円 31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8" name="テキスト ボックス 31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9" name="楕円 31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0" name="テキスト ボックス 31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1" name="楕円 32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2" name="テキスト ボックス 32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137932</xdr:rowOff>
    </xdr:from>
    <xdr:to>
      <xdr:col>54</xdr:col>
      <xdr:colOff>189865</xdr:colOff>
      <xdr:row>58</xdr:row>
      <xdr:rowOff>137696</xdr:rowOff>
    </xdr:to>
    <xdr:cxnSp macro="">
      <xdr:nvCxnSpPr>
        <xdr:cNvPr id="346" name="直線コネクタ 345"/>
        <xdr:cNvCxnSpPr/>
      </xdr:nvCxnSpPr>
      <xdr:spPr>
        <a:xfrm flipV="1">
          <a:off x="10475595" y="8538982"/>
          <a:ext cx="1270" cy="154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141523</xdr:rowOff>
    </xdr:from>
    <xdr:ext cx="534377" cy="259045"/>
    <xdr:sp macro="" textlink="">
      <xdr:nvSpPr>
        <xdr:cNvPr id="347" name="農林水産業費最小値テキスト"/>
        <xdr:cNvSpPr txBox="1"/>
      </xdr:nvSpPr>
      <xdr:spPr>
        <a:xfrm>
          <a:off x="10528300" y="100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137696</xdr:rowOff>
    </xdr:from>
    <xdr:to>
      <xdr:col>55</xdr:col>
      <xdr:colOff>88900</xdr:colOff>
      <xdr:row>58</xdr:row>
      <xdr:rowOff>137696</xdr:rowOff>
    </xdr:to>
    <xdr:cxnSp macro="">
      <xdr:nvCxnSpPr>
        <xdr:cNvPr id="348" name="直線コネクタ 347"/>
        <xdr:cNvCxnSpPr/>
      </xdr:nvCxnSpPr>
      <xdr:spPr>
        <a:xfrm>
          <a:off x="10388600" y="1008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84609</xdr:rowOff>
    </xdr:from>
    <xdr:ext cx="599010" cy="259045"/>
    <xdr:sp macro="" textlink="">
      <xdr:nvSpPr>
        <xdr:cNvPr id="349" name="農林水産業費最大値テキスト"/>
        <xdr:cNvSpPr txBox="1"/>
      </xdr:nvSpPr>
      <xdr:spPr>
        <a:xfrm>
          <a:off x="10528300" y="831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137932</xdr:rowOff>
    </xdr:from>
    <xdr:to>
      <xdr:col>55</xdr:col>
      <xdr:colOff>88900</xdr:colOff>
      <xdr:row>49</xdr:row>
      <xdr:rowOff>137932</xdr:rowOff>
    </xdr:to>
    <xdr:cxnSp macro="">
      <xdr:nvCxnSpPr>
        <xdr:cNvPr id="350" name="直線コネクタ 349"/>
        <xdr:cNvCxnSpPr/>
      </xdr:nvCxnSpPr>
      <xdr:spPr>
        <a:xfrm>
          <a:off x="10388600" y="8538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168763</xdr:rowOff>
    </xdr:from>
    <xdr:to>
      <xdr:col>55</xdr:col>
      <xdr:colOff>0</xdr:colOff>
      <xdr:row>57</xdr:row>
      <xdr:rowOff>50736</xdr:rowOff>
    </xdr:to>
    <xdr:cxnSp macro="">
      <xdr:nvCxnSpPr>
        <xdr:cNvPr id="351" name="直線コネクタ 350"/>
        <xdr:cNvCxnSpPr/>
      </xdr:nvCxnSpPr>
      <xdr:spPr>
        <a:xfrm flipV="1">
          <a:off x="9639300" y="9769963"/>
          <a:ext cx="838200" cy="5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46769</xdr:rowOff>
    </xdr:from>
    <xdr:ext cx="534377" cy="259045"/>
    <xdr:sp macro="" textlink="">
      <xdr:nvSpPr>
        <xdr:cNvPr id="352" name="農林水産業費平均値テキスト"/>
        <xdr:cNvSpPr txBox="1"/>
      </xdr:nvSpPr>
      <xdr:spPr>
        <a:xfrm>
          <a:off x="10528300" y="981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68342</xdr:rowOff>
    </xdr:from>
    <xdr:to>
      <xdr:col>55</xdr:col>
      <xdr:colOff>50800</xdr:colOff>
      <xdr:row>57</xdr:row>
      <xdr:rowOff>169942</xdr:rowOff>
    </xdr:to>
    <xdr:sp macro="" textlink="">
      <xdr:nvSpPr>
        <xdr:cNvPr id="353" name="フローチャート: 判断 352"/>
        <xdr:cNvSpPr/>
      </xdr:nvSpPr>
      <xdr:spPr>
        <a:xfrm>
          <a:off x="10426700" y="984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38373</xdr:rowOff>
    </xdr:from>
    <xdr:to>
      <xdr:col>50</xdr:col>
      <xdr:colOff>114300</xdr:colOff>
      <xdr:row>57</xdr:row>
      <xdr:rowOff>50736</xdr:rowOff>
    </xdr:to>
    <xdr:cxnSp macro="">
      <xdr:nvCxnSpPr>
        <xdr:cNvPr id="354" name="直線コネクタ 353"/>
        <xdr:cNvCxnSpPr/>
      </xdr:nvCxnSpPr>
      <xdr:spPr>
        <a:xfrm>
          <a:off x="8750300" y="9811023"/>
          <a:ext cx="889000" cy="1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109486</xdr:rowOff>
    </xdr:from>
    <xdr:to>
      <xdr:col>50</xdr:col>
      <xdr:colOff>165100</xdr:colOff>
      <xdr:row>58</xdr:row>
      <xdr:rowOff>39636</xdr:rowOff>
    </xdr:to>
    <xdr:sp macro="" textlink="">
      <xdr:nvSpPr>
        <xdr:cNvPr id="355" name="フローチャート: 判断 354"/>
        <xdr:cNvSpPr/>
      </xdr:nvSpPr>
      <xdr:spPr>
        <a:xfrm>
          <a:off x="9588500" y="98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30763</xdr:rowOff>
    </xdr:from>
    <xdr:ext cx="534377" cy="259045"/>
    <xdr:sp macro="" textlink="">
      <xdr:nvSpPr>
        <xdr:cNvPr id="356" name="テキスト ボックス 355"/>
        <xdr:cNvSpPr txBox="1"/>
      </xdr:nvSpPr>
      <xdr:spPr>
        <a:xfrm>
          <a:off x="9372111" y="997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38373</xdr:rowOff>
    </xdr:from>
    <xdr:to>
      <xdr:col>45</xdr:col>
      <xdr:colOff>177800</xdr:colOff>
      <xdr:row>57</xdr:row>
      <xdr:rowOff>79845</xdr:rowOff>
    </xdr:to>
    <xdr:cxnSp macro="">
      <xdr:nvCxnSpPr>
        <xdr:cNvPr id="357" name="直線コネクタ 356"/>
        <xdr:cNvCxnSpPr/>
      </xdr:nvCxnSpPr>
      <xdr:spPr>
        <a:xfrm flipV="1">
          <a:off x="7861300" y="9811023"/>
          <a:ext cx="889000" cy="4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100604</xdr:rowOff>
    </xdr:from>
    <xdr:to>
      <xdr:col>46</xdr:col>
      <xdr:colOff>38100</xdr:colOff>
      <xdr:row>58</xdr:row>
      <xdr:rowOff>30754</xdr:rowOff>
    </xdr:to>
    <xdr:sp macro="" textlink="">
      <xdr:nvSpPr>
        <xdr:cNvPr id="358" name="フローチャート: 判断 357"/>
        <xdr:cNvSpPr/>
      </xdr:nvSpPr>
      <xdr:spPr>
        <a:xfrm>
          <a:off x="8699500" y="987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21881</xdr:rowOff>
    </xdr:from>
    <xdr:ext cx="534377" cy="259045"/>
    <xdr:sp macro="" textlink="">
      <xdr:nvSpPr>
        <xdr:cNvPr id="359" name="テキスト ボックス 358"/>
        <xdr:cNvSpPr txBox="1"/>
      </xdr:nvSpPr>
      <xdr:spPr>
        <a:xfrm>
          <a:off x="8483111" y="996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79845</xdr:rowOff>
    </xdr:from>
    <xdr:to>
      <xdr:col>41</xdr:col>
      <xdr:colOff>50800</xdr:colOff>
      <xdr:row>57</xdr:row>
      <xdr:rowOff>110348</xdr:rowOff>
    </xdr:to>
    <xdr:cxnSp macro="">
      <xdr:nvCxnSpPr>
        <xdr:cNvPr id="360" name="直線コネクタ 359"/>
        <xdr:cNvCxnSpPr/>
      </xdr:nvCxnSpPr>
      <xdr:spPr>
        <a:xfrm flipV="1">
          <a:off x="6972300" y="9852495"/>
          <a:ext cx="889000" cy="3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119449</xdr:rowOff>
    </xdr:from>
    <xdr:to>
      <xdr:col>41</xdr:col>
      <xdr:colOff>101600</xdr:colOff>
      <xdr:row>58</xdr:row>
      <xdr:rowOff>49599</xdr:rowOff>
    </xdr:to>
    <xdr:sp macro="" textlink="">
      <xdr:nvSpPr>
        <xdr:cNvPr id="361" name="フローチャート: 判断 360"/>
        <xdr:cNvSpPr/>
      </xdr:nvSpPr>
      <xdr:spPr>
        <a:xfrm>
          <a:off x="7810500" y="989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40726</xdr:rowOff>
    </xdr:from>
    <xdr:ext cx="534377" cy="259045"/>
    <xdr:sp macro="" textlink="">
      <xdr:nvSpPr>
        <xdr:cNvPr id="362" name="テキスト ボックス 361"/>
        <xdr:cNvSpPr txBox="1"/>
      </xdr:nvSpPr>
      <xdr:spPr>
        <a:xfrm>
          <a:off x="7594111" y="998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130677</xdr:rowOff>
    </xdr:from>
    <xdr:to>
      <xdr:col>36</xdr:col>
      <xdr:colOff>165100</xdr:colOff>
      <xdr:row>58</xdr:row>
      <xdr:rowOff>60827</xdr:rowOff>
    </xdr:to>
    <xdr:sp macro="" textlink="">
      <xdr:nvSpPr>
        <xdr:cNvPr id="363" name="フローチャート: 判断 362"/>
        <xdr:cNvSpPr/>
      </xdr:nvSpPr>
      <xdr:spPr>
        <a:xfrm>
          <a:off x="6921500" y="990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51954</xdr:rowOff>
    </xdr:from>
    <xdr:ext cx="534377" cy="259045"/>
    <xdr:sp macro="" textlink="">
      <xdr:nvSpPr>
        <xdr:cNvPr id="364" name="テキスト ボックス 363"/>
        <xdr:cNvSpPr txBox="1"/>
      </xdr:nvSpPr>
      <xdr:spPr>
        <a:xfrm>
          <a:off x="6705111" y="999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117963</xdr:rowOff>
    </xdr:from>
    <xdr:to>
      <xdr:col>55</xdr:col>
      <xdr:colOff>50800</xdr:colOff>
      <xdr:row>57</xdr:row>
      <xdr:rowOff>48113</xdr:rowOff>
    </xdr:to>
    <xdr:sp macro="" textlink="">
      <xdr:nvSpPr>
        <xdr:cNvPr id="370" name="楕円 369"/>
        <xdr:cNvSpPr/>
      </xdr:nvSpPr>
      <xdr:spPr>
        <a:xfrm>
          <a:off x="10426700" y="971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140840</xdr:rowOff>
    </xdr:from>
    <xdr:ext cx="599010" cy="259045"/>
    <xdr:sp macro="" textlink="">
      <xdr:nvSpPr>
        <xdr:cNvPr id="371" name="農林水産業費該当値テキスト"/>
        <xdr:cNvSpPr txBox="1"/>
      </xdr:nvSpPr>
      <xdr:spPr>
        <a:xfrm>
          <a:off x="10528300" y="957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171386</xdr:rowOff>
    </xdr:from>
    <xdr:to>
      <xdr:col>50</xdr:col>
      <xdr:colOff>165100</xdr:colOff>
      <xdr:row>57</xdr:row>
      <xdr:rowOff>101536</xdr:rowOff>
    </xdr:to>
    <xdr:sp macro="" textlink="">
      <xdr:nvSpPr>
        <xdr:cNvPr id="372" name="楕円 371"/>
        <xdr:cNvSpPr/>
      </xdr:nvSpPr>
      <xdr:spPr>
        <a:xfrm>
          <a:off x="9588500" y="977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118063</xdr:rowOff>
    </xdr:from>
    <xdr:ext cx="534377" cy="259045"/>
    <xdr:sp macro="" textlink="">
      <xdr:nvSpPr>
        <xdr:cNvPr id="373" name="テキスト ボックス 372"/>
        <xdr:cNvSpPr txBox="1"/>
      </xdr:nvSpPr>
      <xdr:spPr>
        <a:xfrm>
          <a:off x="9372111" y="954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159023</xdr:rowOff>
    </xdr:from>
    <xdr:to>
      <xdr:col>46</xdr:col>
      <xdr:colOff>38100</xdr:colOff>
      <xdr:row>57</xdr:row>
      <xdr:rowOff>89173</xdr:rowOff>
    </xdr:to>
    <xdr:sp macro="" textlink="">
      <xdr:nvSpPr>
        <xdr:cNvPr id="374" name="楕円 373"/>
        <xdr:cNvSpPr/>
      </xdr:nvSpPr>
      <xdr:spPr>
        <a:xfrm>
          <a:off x="8699500" y="976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105700</xdr:rowOff>
    </xdr:from>
    <xdr:ext cx="534377" cy="259045"/>
    <xdr:sp macro="" textlink="">
      <xdr:nvSpPr>
        <xdr:cNvPr id="375" name="テキスト ボックス 374"/>
        <xdr:cNvSpPr txBox="1"/>
      </xdr:nvSpPr>
      <xdr:spPr>
        <a:xfrm>
          <a:off x="8483111" y="953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29045</xdr:rowOff>
    </xdr:from>
    <xdr:to>
      <xdr:col>41</xdr:col>
      <xdr:colOff>101600</xdr:colOff>
      <xdr:row>57</xdr:row>
      <xdr:rowOff>130645</xdr:rowOff>
    </xdr:to>
    <xdr:sp macro="" textlink="">
      <xdr:nvSpPr>
        <xdr:cNvPr id="376" name="楕円 375"/>
        <xdr:cNvSpPr/>
      </xdr:nvSpPr>
      <xdr:spPr>
        <a:xfrm>
          <a:off x="7810500" y="980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147172</xdr:rowOff>
    </xdr:from>
    <xdr:ext cx="534377" cy="259045"/>
    <xdr:sp macro="" textlink="">
      <xdr:nvSpPr>
        <xdr:cNvPr id="377" name="テキスト ボックス 376"/>
        <xdr:cNvSpPr txBox="1"/>
      </xdr:nvSpPr>
      <xdr:spPr>
        <a:xfrm>
          <a:off x="7594111" y="957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59548</xdr:rowOff>
    </xdr:from>
    <xdr:to>
      <xdr:col>36</xdr:col>
      <xdr:colOff>165100</xdr:colOff>
      <xdr:row>57</xdr:row>
      <xdr:rowOff>161148</xdr:rowOff>
    </xdr:to>
    <xdr:sp macro="" textlink="">
      <xdr:nvSpPr>
        <xdr:cNvPr id="378" name="楕円 377"/>
        <xdr:cNvSpPr/>
      </xdr:nvSpPr>
      <xdr:spPr>
        <a:xfrm>
          <a:off x="6921500" y="983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6225</xdr:rowOff>
    </xdr:from>
    <xdr:ext cx="534377" cy="259045"/>
    <xdr:sp macro="" textlink="">
      <xdr:nvSpPr>
        <xdr:cNvPr id="379" name="テキスト ボックス 378"/>
        <xdr:cNvSpPr txBox="1"/>
      </xdr:nvSpPr>
      <xdr:spPr>
        <a:xfrm>
          <a:off x="6705111" y="960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132652</xdr:rowOff>
    </xdr:from>
    <xdr:to>
      <xdr:col>54</xdr:col>
      <xdr:colOff>189865</xdr:colOff>
      <xdr:row>79</xdr:row>
      <xdr:rowOff>37619</xdr:rowOff>
    </xdr:to>
    <xdr:cxnSp macro="">
      <xdr:nvCxnSpPr>
        <xdr:cNvPr id="403" name="直線コネクタ 402"/>
        <xdr:cNvCxnSpPr/>
      </xdr:nvCxnSpPr>
      <xdr:spPr>
        <a:xfrm flipV="1">
          <a:off x="10475595" y="12305602"/>
          <a:ext cx="1270" cy="127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41446</xdr:rowOff>
    </xdr:from>
    <xdr:ext cx="469744" cy="259045"/>
    <xdr:sp macro="" textlink="">
      <xdr:nvSpPr>
        <xdr:cNvPr id="404" name="商工費最小値テキスト"/>
        <xdr:cNvSpPr txBox="1"/>
      </xdr:nvSpPr>
      <xdr:spPr>
        <a:xfrm>
          <a:off x="10528300" y="1358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37619</xdr:rowOff>
    </xdr:from>
    <xdr:to>
      <xdr:col>55</xdr:col>
      <xdr:colOff>88900</xdr:colOff>
      <xdr:row>79</xdr:row>
      <xdr:rowOff>37619</xdr:rowOff>
    </xdr:to>
    <xdr:cxnSp macro="">
      <xdr:nvCxnSpPr>
        <xdr:cNvPr id="405" name="直線コネクタ 404"/>
        <xdr:cNvCxnSpPr/>
      </xdr:nvCxnSpPr>
      <xdr:spPr>
        <a:xfrm>
          <a:off x="10388600" y="1358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79329</xdr:rowOff>
    </xdr:from>
    <xdr:ext cx="599010" cy="259045"/>
    <xdr:sp macro="" textlink="">
      <xdr:nvSpPr>
        <xdr:cNvPr id="406" name="商工費最大値テキスト"/>
        <xdr:cNvSpPr txBox="1"/>
      </xdr:nvSpPr>
      <xdr:spPr>
        <a:xfrm>
          <a:off x="10528300" y="1208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336,850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132652</xdr:rowOff>
    </xdr:from>
    <xdr:to>
      <xdr:col>55</xdr:col>
      <xdr:colOff>88900</xdr:colOff>
      <xdr:row>71</xdr:row>
      <xdr:rowOff>132652</xdr:rowOff>
    </xdr:to>
    <xdr:cxnSp macro="">
      <xdr:nvCxnSpPr>
        <xdr:cNvPr id="407" name="直線コネクタ 406"/>
        <xdr:cNvCxnSpPr/>
      </xdr:nvCxnSpPr>
      <xdr:spPr>
        <a:xfrm>
          <a:off x="10388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65531</xdr:rowOff>
    </xdr:from>
    <xdr:to>
      <xdr:col>55</xdr:col>
      <xdr:colOff>0</xdr:colOff>
      <xdr:row>78</xdr:row>
      <xdr:rowOff>160125</xdr:rowOff>
    </xdr:to>
    <xdr:cxnSp macro="">
      <xdr:nvCxnSpPr>
        <xdr:cNvPr id="408" name="直線コネクタ 407"/>
        <xdr:cNvCxnSpPr/>
      </xdr:nvCxnSpPr>
      <xdr:spPr>
        <a:xfrm flipV="1">
          <a:off x="9639300" y="13438631"/>
          <a:ext cx="838200" cy="9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28393</xdr:rowOff>
    </xdr:from>
    <xdr:ext cx="534377" cy="259045"/>
    <xdr:sp macro="" textlink="">
      <xdr:nvSpPr>
        <xdr:cNvPr id="409" name="商工費平均値テキスト"/>
        <xdr:cNvSpPr txBox="1"/>
      </xdr:nvSpPr>
      <xdr:spPr>
        <a:xfrm>
          <a:off x="10528300" y="13401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49966</xdr:rowOff>
    </xdr:from>
    <xdr:to>
      <xdr:col>55</xdr:col>
      <xdr:colOff>50800</xdr:colOff>
      <xdr:row>78</xdr:row>
      <xdr:rowOff>151566</xdr:rowOff>
    </xdr:to>
    <xdr:sp macro="" textlink="">
      <xdr:nvSpPr>
        <xdr:cNvPr id="410" name="フローチャート: 判断 409"/>
        <xdr:cNvSpPr/>
      </xdr:nvSpPr>
      <xdr:spPr>
        <a:xfrm>
          <a:off x="10426700" y="1342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149081</xdr:rowOff>
    </xdr:from>
    <xdr:to>
      <xdr:col>50</xdr:col>
      <xdr:colOff>114300</xdr:colOff>
      <xdr:row>78</xdr:row>
      <xdr:rowOff>160125</xdr:rowOff>
    </xdr:to>
    <xdr:cxnSp macro="">
      <xdr:nvCxnSpPr>
        <xdr:cNvPr id="411" name="直線コネクタ 410"/>
        <xdr:cNvCxnSpPr/>
      </xdr:nvCxnSpPr>
      <xdr:spPr>
        <a:xfrm>
          <a:off x="8750300" y="13522181"/>
          <a:ext cx="889000" cy="1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104800</xdr:rowOff>
    </xdr:from>
    <xdr:to>
      <xdr:col>50</xdr:col>
      <xdr:colOff>165100</xdr:colOff>
      <xdr:row>79</xdr:row>
      <xdr:rowOff>34950</xdr:rowOff>
    </xdr:to>
    <xdr:sp macro="" textlink="">
      <xdr:nvSpPr>
        <xdr:cNvPr id="412" name="フローチャート: 判断 411"/>
        <xdr:cNvSpPr/>
      </xdr:nvSpPr>
      <xdr:spPr>
        <a:xfrm>
          <a:off x="9588500" y="134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51477</xdr:rowOff>
    </xdr:from>
    <xdr:ext cx="534377" cy="259045"/>
    <xdr:sp macro="" textlink="">
      <xdr:nvSpPr>
        <xdr:cNvPr id="413" name="テキスト ボックス 412"/>
        <xdr:cNvSpPr txBox="1"/>
      </xdr:nvSpPr>
      <xdr:spPr>
        <a:xfrm>
          <a:off x="9372111" y="132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138626</xdr:rowOff>
    </xdr:from>
    <xdr:to>
      <xdr:col>45</xdr:col>
      <xdr:colOff>177800</xdr:colOff>
      <xdr:row>78</xdr:row>
      <xdr:rowOff>149081</xdr:rowOff>
    </xdr:to>
    <xdr:cxnSp macro="">
      <xdr:nvCxnSpPr>
        <xdr:cNvPr id="414" name="直線コネクタ 413"/>
        <xdr:cNvCxnSpPr/>
      </xdr:nvCxnSpPr>
      <xdr:spPr>
        <a:xfrm>
          <a:off x="7861300" y="13511726"/>
          <a:ext cx="889000" cy="1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99633</xdr:rowOff>
    </xdr:from>
    <xdr:to>
      <xdr:col>46</xdr:col>
      <xdr:colOff>38100</xdr:colOff>
      <xdr:row>79</xdr:row>
      <xdr:rowOff>29783</xdr:rowOff>
    </xdr:to>
    <xdr:sp macro="" textlink="">
      <xdr:nvSpPr>
        <xdr:cNvPr id="415" name="フローチャート: 判断 414"/>
        <xdr:cNvSpPr/>
      </xdr:nvSpPr>
      <xdr:spPr>
        <a:xfrm>
          <a:off x="8699500" y="134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20910</xdr:rowOff>
    </xdr:from>
    <xdr:ext cx="534377" cy="259045"/>
    <xdr:sp macro="" textlink="">
      <xdr:nvSpPr>
        <xdr:cNvPr id="416" name="テキスト ボックス 415"/>
        <xdr:cNvSpPr txBox="1"/>
      </xdr:nvSpPr>
      <xdr:spPr>
        <a:xfrm>
          <a:off x="8483111" y="1356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122917</xdr:rowOff>
    </xdr:from>
    <xdr:to>
      <xdr:col>41</xdr:col>
      <xdr:colOff>50800</xdr:colOff>
      <xdr:row>78</xdr:row>
      <xdr:rowOff>138626</xdr:rowOff>
    </xdr:to>
    <xdr:cxnSp macro="">
      <xdr:nvCxnSpPr>
        <xdr:cNvPr id="417" name="直線コネクタ 416"/>
        <xdr:cNvCxnSpPr/>
      </xdr:nvCxnSpPr>
      <xdr:spPr>
        <a:xfrm>
          <a:off x="6972300" y="13496017"/>
          <a:ext cx="889000" cy="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112057</xdr:rowOff>
    </xdr:from>
    <xdr:to>
      <xdr:col>41</xdr:col>
      <xdr:colOff>101600</xdr:colOff>
      <xdr:row>79</xdr:row>
      <xdr:rowOff>42207</xdr:rowOff>
    </xdr:to>
    <xdr:sp macro="" textlink="">
      <xdr:nvSpPr>
        <xdr:cNvPr id="418" name="フローチャート: 判断 417"/>
        <xdr:cNvSpPr/>
      </xdr:nvSpPr>
      <xdr:spPr>
        <a:xfrm>
          <a:off x="7810500" y="1348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33334</xdr:rowOff>
    </xdr:from>
    <xdr:ext cx="534377" cy="259045"/>
    <xdr:sp macro="" textlink="">
      <xdr:nvSpPr>
        <xdr:cNvPr id="419" name="テキスト ボックス 418"/>
        <xdr:cNvSpPr txBox="1"/>
      </xdr:nvSpPr>
      <xdr:spPr>
        <a:xfrm>
          <a:off x="7594111" y="1357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117064</xdr:rowOff>
    </xdr:from>
    <xdr:to>
      <xdr:col>36</xdr:col>
      <xdr:colOff>165100</xdr:colOff>
      <xdr:row>79</xdr:row>
      <xdr:rowOff>47214</xdr:rowOff>
    </xdr:to>
    <xdr:sp macro="" textlink="">
      <xdr:nvSpPr>
        <xdr:cNvPr id="420" name="フローチャート: 判断 419"/>
        <xdr:cNvSpPr/>
      </xdr:nvSpPr>
      <xdr:spPr>
        <a:xfrm>
          <a:off x="6921500" y="1349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38341</xdr:rowOff>
    </xdr:from>
    <xdr:ext cx="534377" cy="259045"/>
    <xdr:sp macro="" textlink="">
      <xdr:nvSpPr>
        <xdr:cNvPr id="421" name="テキスト ボックス 420"/>
        <xdr:cNvSpPr txBox="1"/>
      </xdr:nvSpPr>
      <xdr:spPr>
        <a:xfrm>
          <a:off x="6705111" y="1358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14731</xdr:rowOff>
    </xdr:from>
    <xdr:to>
      <xdr:col>55</xdr:col>
      <xdr:colOff>50800</xdr:colOff>
      <xdr:row>78</xdr:row>
      <xdr:rowOff>116331</xdr:rowOff>
    </xdr:to>
    <xdr:sp macro="" textlink="">
      <xdr:nvSpPr>
        <xdr:cNvPr id="427" name="楕円 426"/>
        <xdr:cNvSpPr/>
      </xdr:nvSpPr>
      <xdr:spPr>
        <a:xfrm>
          <a:off x="10426700" y="1338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37608</xdr:rowOff>
    </xdr:from>
    <xdr:ext cx="534377" cy="259045"/>
    <xdr:sp macro="" textlink="">
      <xdr:nvSpPr>
        <xdr:cNvPr id="428" name="商工費該当値テキスト"/>
        <xdr:cNvSpPr txBox="1"/>
      </xdr:nvSpPr>
      <xdr:spPr>
        <a:xfrm>
          <a:off x="10528300" y="1323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109325</xdr:rowOff>
    </xdr:from>
    <xdr:to>
      <xdr:col>50</xdr:col>
      <xdr:colOff>165100</xdr:colOff>
      <xdr:row>79</xdr:row>
      <xdr:rowOff>39475</xdr:rowOff>
    </xdr:to>
    <xdr:sp macro="" textlink="">
      <xdr:nvSpPr>
        <xdr:cNvPr id="429" name="楕円 428"/>
        <xdr:cNvSpPr/>
      </xdr:nvSpPr>
      <xdr:spPr>
        <a:xfrm>
          <a:off x="9588500" y="1348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30602</xdr:rowOff>
    </xdr:from>
    <xdr:ext cx="534377" cy="259045"/>
    <xdr:sp macro="" textlink="">
      <xdr:nvSpPr>
        <xdr:cNvPr id="430" name="テキスト ボックス 429"/>
        <xdr:cNvSpPr txBox="1"/>
      </xdr:nvSpPr>
      <xdr:spPr>
        <a:xfrm>
          <a:off x="9372111" y="1357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98281</xdr:rowOff>
    </xdr:from>
    <xdr:to>
      <xdr:col>46</xdr:col>
      <xdr:colOff>38100</xdr:colOff>
      <xdr:row>79</xdr:row>
      <xdr:rowOff>28431</xdr:rowOff>
    </xdr:to>
    <xdr:sp macro="" textlink="">
      <xdr:nvSpPr>
        <xdr:cNvPr id="431" name="楕円 430"/>
        <xdr:cNvSpPr/>
      </xdr:nvSpPr>
      <xdr:spPr>
        <a:xfrm>
          <a:off x="8699500" y="1347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44958</xdr:rowOff>
    </xdr:from>
    <xdr:ext cx="534377" cy="259045"/>
    <xdr:sp macro="" textlink="">
      <xdr:nvSpPr>
        <xdr:cNvPr id="432" name="テキスト ボックス 431"/>
        <xdr:cNvSpPr txBox="1"/>
      </xdr:nvSpPr>
      <xdr:spPr>
        <a:xfrm>
          <a:off x="8483111" y="1324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87826</xdr:rowOff>
    </xdr:from>
    <xdr:to>
      <xdr:col>41</xdr:col>
      <xdr:colOff>101600</xdr:colOff>
      <xdr:row>79</xdr:row>
      <xdr:rowOff>17976</xdr:rowOff>
    </xdr:to>
    <xdr:sp macro="" textlink="">
      <xdr:nvSpPr>
        <xdr:cNvPr id="433" name="楕円 432"/>
        <xdr:cNvSpPr/>
      </xdr:nvSpPr>
      <xdr:spPr>
        <a:xfrm>
          <a:off x="7810500" y="1346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34503</xdr:rowOff>
    </xdr:from>
    <xdr:ext cx="534377" cy="259045"/>
    <xdr:sp macro="" textlink="">
      <xdr:nvSpPr>
        <xdr:cNvPr id="434" name="テキスト ボックス 433"/>
        <xdr:cNvSpPr txBox="1"/>
      </xdr:nvSpPr>
      <xdr:spPr>
        <a:xfrm>
          <a:off x="7594111" y="132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72117</xdr:rowOff>
    </xdr:from>
    <xdr:to>
      <xdr:col>36</xdr:col>
      <xdr:colOff>165100</xdr:colOff>
      <xdr:row>79</xdr:row>
      <xdr:rowOff>2267</xdr:rowOff>
    </xdr:to>
    <xdr:sp macro="" textlink="">
      <xdr:nvSpPr>
        <xdr:cNvPr id="435" name="楕円 434"/>
        <xdr:cNvSpPr/>
      </xdr:nvSpPr>
      <xdr:spPr>
        <a:xfrm>
          <a:off x="6921500" y="1344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18794</xdr:rowOff>
    </xdr:from>
    <xdr:ext cx="534377" cy="259045"/>
    <xdr:sp macro="" textlink="">
      <xdr:nvSpPr>
        <xdr:cNvPr id="436" name="テキスト ボックス 435"/>
        <xdr:cNvSpPr txBox="1"/>
      </xdr:nvSpPr>
      <xdr:spPr>
        <a:xfrm>
          <a:off x="6705111" y="1322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144413</xdr:rowOff>
    </xdr:from>
    <xdr:to>
      <xdr:col>54</xdr:col>
      <xdr:colOff>189865</xdr:colOff>
      <xdr:row>98</xdr:row>
      <xdr:rowOff>131688</xdr:rowOff>
    </xdr:to>
    <xdr:cxnSp macro="">
      <xdr:nvCxnSpPr>
        <xdr:cNvPr id="462" name="直線コネクタ 461"/>
        <xdr:cNvCxnSpPr/>
      </xdr:nvCxnSpPr>
      <xdr:spPr>
        <a:xfrm flipV="1">
          <a:off x="10475595" y="15574913"/>
          <a:ext cx="1270" cy="1358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135515</xdr:rowOff>
    </xdr:from>
    <xdr:ext cx="534377" cy="259045"/>
    <xdr:sp macro="" textlink="">
      <xdr:nvSpPr>
        <xdr:cNvPr id="463" name="土木費最小値テキスト"/>
        <xdr:cNvSpPr txBox="1"/>
      </xdr:nvSpPr>
      <xdr:spPr>
        <a:xfrm>
          <a:off x="10528300" y="1693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131688</xdr:rowOff>
    </xdr:from>
    <xdr:to>
      <xdr:col>55</xdr:col>
      <xdr:colOff>88900</xdr:colOff>
      <xdr:row>98</xdr:row>
      <xdr:rowOff>131688</xdr:rowOff>
    </xdr:to>
    <xdr:cxnSp macro="">
      <xdr:nvCxnSpPr>
        <xdr:cNvPr id="464" name="直線コネクタ 463"/>
        <xdr:cNvCxnSpPr/>
      </xdr:nvCxnSpPr>
      <xdr:spPr>
        <a:xfrm>
          <a:off x="10388600" y="169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91090</xdr:rowOff>
    </xdr:from>
    <xdr:ext cx="599010" cy="259045"/>
    <xdr:sp macro="" textlink="">
      <xdr:nvSpPr>
        <xdr:cNvPr id="465" name="土木費最大値テキスト"/>
        <xdr:cNvSpPr txBox="1"/>
      </xdr:nvSpPr>
      <xdr:spPr>
        <a:xfrm>
          <a:off x="10528300" y="1535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144413</xdr:rowOff>
    </xdr:from>
    <xdr:to>
      <xdr:col>55</xdr:col>
      <xdr:colOff>88900</xdr:colOff>
      <xdr:row>90</xdr:row>
      <xdr:rowOff>144413</xdr:rowOff>
    </xdr:to>
    <xdr:cxnSp macro="">
      <xdr:nvCxnSpPr>
        <xdr:cNvPr id="466" name="直線コネクタ 465"/>
        <xdr:cNvCxnSpPr/>
      </xdr:nvCxnSpPr>
      <xdr:spPr>
        <a:xfrm>
          <a:off x="10388600" y="15574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1626</xdr:rowOff>
    </xdr:from>
    <xdr:to>
      <xdr:col>55</xdr:col>
      <xdr:colOff>0</xdr:colOff>
      <xdr:row>96</xdr:row>
      <xdr:rowOff>53387</xdr:rowOff>
    </xdr:to>
    <xdr:cxnSp macro="">
      <xdr:nvCxnSpPr>
        <xdr:cNvPr id="467" name="直線コネクタ 466"/>
        <xdr:cNvCxnSpPr/>
      </xdr:nvCxnSpPr>
      <xdr:spPr>
        <a:xfrm>
          <a:off x="9639300" y="16460826"/>
          <a:ext cx="838200" cy="5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141571</xdr:rowOff>
    </xdr:from>
    <xdr:ext cx="534377" cy="259045"/>
    <xdr:sp macro="" textlink="">
      <xdr:nvSpPr>
        <xdr:cNvPr id="468" name="土木費平均値テキスト"/>
        <xdr:cNvSpPr txBox="1"/>
      </xdr:nvSpPr>
      <xdr:spPr>
        <a:xfrm>
          <a:off x="10528300" y="16257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118694</xdr:rowOff>
    </xdr:from>
    <xdr:to>
      <xdr:col>55</xdr:col>
      <xdr:colOff>50800</xdr:colOff>
      <xdr:row>96</xdr:row>
      <xdr:rowOff>48844</xdr:rowOff>
    </xdr:to>
    <xdr:sp macro="" textlink="">
      <xdr:nvSpPr>
        <xdr:cNvPr id="469" name="フローチャート: 判断 468"/>
        <xdr:cNvSpPr/>
      </xdr:nvSpPr>
      <xdr:spPr>
        <a:xfrm>
          <a:off x="10426700" y="1640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1626</xdr:rowOff>
    </xdr:from>
    <xdr:to>
      <xdr:col>50</xdr:col>
      <xdr:colOff>114300</xdr:colOff>
      <xdr:row>96</xdr:row>
      <xdr:rowOff>66821</xdr:rowOff>
    </xdr:to>
    <xdr:cxnSp macro="">
      <xdr:nvCxnSpPr>
        <xdr:cNvPr id="470" name="直線コネクタ 469"/>
        <xdr:cNvCxnSpPr/>
      </xdr:nvCxnSpPr>
      <xdr:spPr>
        <a:xfrm flipV="1">
          <a:off x="8750300" y="16460826"/>
          <a:ext cx="889000" cy="6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81694</xdr:rowOff>
    </xdr:from>
    <xdr:to>
      <xdr:col>50</xdr:col>
      <xdr:colOff>165100</xdr:colOff>
      <xdr:row>96</xdr:row>
      <xdr:rowOff>11844</xdr:rowOff>
    </xdr:to>
    <xdr:sp macro="" textlink="">
      <xdr:nvSpPr>
        <xdr:cNvPr id="471" name="フローチャート: 判断 470"/>
        <xdr:cNvSpPr/>
      </xdr:nvSpPr>
      <xdr:spPr>
        <a:xfrm>
          <a:off x="9588500" y="1636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28371</xdr:rowOff>
    </xdr:from>
    <xdr:ext cx="534377" cy="259045"/>
    <xdr:sp macro="" textlink="">
      <xdr:nvSpPr>
        <xdr:cNvPr id="472" name="テキスト ボックス 471"/>
        <xdr:cNvSpPr txBox="1"/>
      </xdr:nvSpPr>
      <xdr:spPr>
        <a:xfrm>
          <a:off x="9372111" y="1614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66821</xdr:rowOff>
    </xdr:from>
    <xdr:to>
      <xdr:col>45</xdr:col>
      <xdr:colOff>177800</xdr:colOff>
      <xdr:row>96</xdr:row>
      <xdr:rowOff>82734</xdr:rowOff>
    </xdr:to>
    <xdr:cxnSp macro="">
      <xdr:nvCxnSpPr>
        <xdr:cNvPr id="473" name="直線コネクタ 472"/>
        <xdr:cNvCxnSpPr/>
      </xdr:nvCxnSpPr>
      <xdr:spPr>
        <a:xfrm flipV="1">
          <a:off x="7861300" y="16526021"/>
          <a:ext cx="889000" cy="1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92754</xdr:rowOff>
    </xdr:from>
    <xdr:to>
      <xdr:col>46</xdr:col>
      <xdr:colOff>38100</xdr:colOff>
      <xdr:row>96</xdr:row>
      <xdr:rowOff>22904</xdr:rowOff>
    </xdr:to>
    <xdr:sp macro="" textlink="">
      <xdr:nvSpPr>
        <xdr:cNvPr id="474" name="フローチャート: 判断 473"/>
        <xdr:cNvSpPr/>
      </xdr:nvSpPr>
      <xdr:spPr>
        <a:xfrm>
          <a:off x="8699500" y="1638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39431</xdr:rowOff>
    </xdr:from>
    <xdr:ext cx="534377" cy="259045"/>
    <xdr:sp macro="" textlink="">
      <xdr:nvSpPr>
        <xdr:cNvPr id="475" name="テキスト ボックス 474"/>
        <xdr:cNvSpPr txBox="1"/>
      </xdr:nvSpPr>
      <xdr:spPr>
        <a:xfrm>
          <a:off x="8483111" y="1615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82734</xdr:rowOff>
    </xdr:from>
    <xdr:to>
      <xdr:col>41</xdr:col>
      <xdr:colOff>50800</xdr:colOff>
      <xdr:row>96</xdr:row>
      <xdr:rowOff>109024</xdr:rowOff>
    </xdr:to>
    <xdr:cxnSp macro="">
      <xdr:nvCxnSpPr>
        <xdr:cNvPr id="476" name="直線コネクタ 475"/>
        <xdr:cNvCxnSpPr/>
      </xdr:nvCxnSpPr>
      <xdr:spPr>
        <a:xfrm flipV="1">
          <a:off x="6972300" y="16541934"/>
          <a:ext cx="889000" cy="2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108353</xdr:rowOff>
    </xdr:from>
    <xdr:to>
      <xdr:col>41</xdr:col>
      <xdr:colOff>101600</xdr:colOff>
      <xdr:row>96</xdr:row>
      <xdr:rowOff>38503</xdr:rowOff>
    </xdr:to>
    <xdr:sp macro="" textlink="">
      <xdr:nvSpPr>
        <xdr:cNvPr id="477" name="フローチャート: 判断 476"/>
        <xdr:cNvSpPr/>
      </xdr:nvSpPr>
      <xdr:spPr>
        <a:xfrm>
          <a:off x="7810500" y="1639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55030</xdr:rowOff>
    </xdr:from>
    <xdr:ext cx="534377" cy="259045"/>
    <xdr:sp macro="" textlink="">
      <xdr:nvSpPr>
        <xdr:cNvPr id="478" name="テキスト ボックス 477"/>
        <xdr:cNvSpPr txBox="1"/>
      </xdr:nvSpPr>
      <xdr:spPr>
        <a:xfrm>
          <a:off x="7594111" y="1617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64908</xdr:rowOff>
    </xdr:from>
    <xdr:to>
      <xdr:col>36</xdr:col>
      <xdr:colOff>165100</xdr:colOff>
      <xdr:row>95</xdr:row>
      <xdr:rowOff>166508</xdr:rowOff>
    </xdr:to>
    <xdr:sp macro="" textlink="">
      <xdr:nvSpPr>
        <xdr:cNvPr id="479" name="フローチャート: 判断 478"/>
        <xdr:cNvSpPr/>
      </xdr:nvSpPr>
      <xdr:spPr>
        <a:xfrm>
          <a:off x="6921500" y="1635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11585</xdr:rowOff>
    </xdr:from>
    <xdr:ext cx="534377" cy="259045"/>
    <xdr:sp macro="" textlink="">
      <xdr:nvSpPr>
        <xdr:cNvPr id="480" name="テキスト ボックス 479"/>
        <xdr:cNvSpPr txBox="1"/>
      </xdr:nvSpPr>
      <xdr:spPr>
        <a:xfrm>
          <a:off x="6705111" y="1612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2587</xdr:rowOff>
    </xdr:from>
    <xdr:to>
      <xdr:col>55</xdr:col>
      <xdr:colOff>50800</xdr:colOff>
      <xdr:row>96</xdr:row>
      <xdr:rowOff>104187</xdr:rowOff>
    </xdr:to>
    <xdr:sp macro="" textlink="">
      <xdr:nvSpPr>
        <xdr:cNvPr id="486" name="楕円 485"/>
        <xdr:cNvSpPr/>
      </xdr:nvSpPr>
      <xdr:spPr>
        <a:xfrm>
          <a:off x="10426700" y="164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152464</xdr:rowOff>
    </xdr:from>
    <xdr:ext cx="534377" cy="259045"/>
    <xdr:sp macro="" textlink="">
      <xdr:nvSpPr>
        <xdr:cNvPr id="487" name="土木費該当値テキスト"/>
        <xdr:cNvSpPr txBox="1"/>
      </xdr:nvSpPr>
      <xdr:spPr>
        <a:xfrm>
          <a:off x="10528300" y="1644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122276</xdr:rowOff>
    </xdr:from>
    <xdr:to>
      <xdr:col>50</xdr:col>
      <xdr:colOff>165100</xdr:colOff>
      <xdr:row>96</xdr:row>
      <xdr:rowOff>52426</xdr:rowOff>
    </xdr:to>
    <xdr:sp macro="" textlink="">
      <xdr:nvSpPr>
        <xdr:cNvPr id="488" name="楕円 487"/>
        <xdr:cNvSpPr/>
      </xdr:nvSpPr>
      <xdr:spPr>
        <a:xfrm>
          <a:off x="9588500" y="1641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43553</xdr:rowOff>
    </xdr:from>
    <xdr:ext cx="534377" cy="259045"/>
    <xdr:sp macro="" textlink="">
      <xdr:nvSpPr>
        <xdr:cNvPr id="489" name="テキスト ボックス 488"/>
        <xdr:cNvSpPr txBox="1"/>
      </xdr:nvSpPr>
      <xdr:spPr>
        <a:xfrm>
          <a:off x="9372111" y="1650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16021</xdr:rowOff>
    </xdr:from>
    <xdr:to>
      <xdr:col>46</xdr:col>
      <xdr:colOff>38100</xdr:colOff>
      <xdr:row>96</xdr:row>
      <xdr:rowOff>117621</xdr:rowOff>
    </xdr:to>
    <xdr:sp macro="" textlink="">
      <xdr:nvSpPr>
        <xdr:cNvPr id="490" name="楕円 489"/>
        <xdr:cNvSpPr/>
      </xdr:nvSpPr>
      <xdr:spPr>
        <a:xfrm>
          <a:off x="8699500" y="1647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108748</xdr:rowOff>
    </xdr:from>
    <xdr:ext cx="534377" cy="259045"/>
    <xdr:sp macro="" textlink="">
      <xdr:nvSpPr>
        <xdr:cNvPr id="491" name="テキスト ボックス 490"/>
        <xdr:cNvSpPr txBox="1"/>
      </xdr:nvSpPr>
      <xdr:spPr>
        <a:xfrm>
          <a:off x="8483111" y="1656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31934</xdr:rowOff>
    </xdr:from>
    <xdr:to>
      <xdr:col>41</xdr:col>
      <xdr:colOff>101600</xdr:colOff>
      <xdr:row>96</xdr:row>
      <xdr:rowOff>133534</xdr:rowOff>
    </xdr:to>
    <xdr:sp macro="" textlink="">
      <xdr:nvSpPr>
        <xdr:cNvPr id="492" name="楕円 491"/>
        <xdr:cNvSpPr/>
      </xdr:nvSpPr>
      <xdr:spPr>
        <a:xfrm>
          <a:off x="7810500" y="1649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124661</xdr:rowOff>
    </xdr:from>
    <xdr:ext cx="534377" cy="259045"/>
    <xdr:sp macro="" textlink="">
      <xdr:nvSpPr>
        <xdr:cNvPr id="493" name="テキスト ボックス 492"/>
        <xdr:cNvSpPr txBox="1"/>
      </xdr:nvSpPr>
      <xdr:spPr>
        <a:xfrm>
          <a:off x="7594111" y="1658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58224</xdr:rowOff>
    </xdr:from>
    <xdr:to>
      <xdr:col>36</xdr:col>
      <xdr:colOff>165100</xdr:colOff>
      <xdr:row>96</xdr:row>
      <xdr:rowOff>159824</xdr:rowOff>
    </xdr:to>
    <xdr:sp macro="" textlink="">
      <xdr:nvSpPr>
        <xdr:cNvPr id="494" name="楕円 493"/>
        <xdr:cNvSpPr/>
      </xdr:nvSpPr>
      <xdr:spPr>
        <a:xfrm>
          <a:off x="6921500" y="1651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150951</xdr:rowOff>
    </xdr:from>
    <xdr:ext cx="534377" cy="259045"/>
    <xdr:sp macro="" textlink="">
      <xdr:nvSpPr>
        <xdr:cNvPr id="495" name="テキスト ボックス 494"/>
        <xdr:cNvSpPr txBox="1"/>
      </xdr:nvSpPr>
      <xdr:spPr>
        <a:xfrm>
          <a:off x="6705111" y="1661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109068</xdr:rowOff>
    </xdr:from>
    <xdr:to>
      <xdr:col>85</xdr:col>
      <xdr:colOff>126364</xdr:colOff>
      <xdr:row>38</xdr:row>
      <xdr:rowOff>157531</xdr:rowOff>
    </xdr:to>
    <xdr:cxnSp macro="">
      <xdr:nvCxnSpPr>
        <xdr:cNvPr id="522" name="直線コネクタ 521"/>
        <xdr:cNvCxnSpPr/>
      </xdr:nvCxnSpPr>
      <xdr:spPr>
        <a:xfrm flipV="1">
          <a:off x="16317595" y="5252568"/>
          <a:ext cx="1269" cy="1420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161358</xdr:rowOff>
    </xdr:from>
    <xdr:ext cx="534377" cy="259045"/>
    <xdr:sp macro="" textlink="">
      <xdr:nvSpPr>
        <xdr:cNvPr id="523" name="消防費最小値テキスト"/>
        <xdr:cNvSpPr txBox="1"/>
      </xdr:nvSpPr>
      <xdr:spPr>
        <a:xfrm>
          <a:off x="16370300" y="66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157531</xdr:rowOff>
    </xdr:from>
    <xdr:to>
      <xdr:col>86</xdr:col>
      <xdr:colOff>25400</xdr:colOff>
      <xdr:row>38</xdr:row>
      <xdr:rowOff>157531</xdr:rowOff>
    </xdr:to>
    <xdr:cxnSp macro="">
      <xdr:nvCxnSpPr>
        <xdr:cNvPr id="524" name="直線コネクタ 523"/>
        <xdr:cNvCxnSpPr/>
      </xdr:nvCxnSpPr>
      <xdr:spPr>
        <a:xfrm>
          <a:off x="16230600" y="667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55745</xdr:rowOff>
    </xdr:from>
    <xdr:ext cx="534377" cy="259045"/>
    <xdr:sp macro="" textlink="">
      <xdr:nvSpPr>
        <xdr:cNvPr id="525" name="消防費最大値テキスト"/>
        <xdr:cNvSpPr txBox="1"/>
      </xdr:nvSpPr>
      <xdr:spPr>
        <a:xfrm>
          <a:off x="16370300" y="502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109068</xdr:rowOff>
    </xdr:from>
    <xdr:to>
      <xdr:col>86</xdr:col>
      <xdr:colOff>25400</xdr:colOff>
      <xdr:row>30</xdr:row>
      <xdr:rowOff>109068</xdr:rowOff>
    </xdr:to>
    <xdr:cxnSp macro="">
      <xdr:nvCxnSpPr>
        <xdr:cNvPr id="526" name="直線コネクタ 525"/>
        <xdr:cNvCxnSpPr/>
      </xdr:nvCxnSpPr>
      <xdr:spPr>
        <a:xfrm>
          <a:off x="16230600" y="525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98715</xdr:rowOff>
    </xdr:from>
    <xdr:to>
      <xdr:col>85</xdr:col>
      <xdr:colOff>127000</xdr:colOff>
      <xdr:row>37</xdr:row>
      <xdr:rowOff>56392</xdr:rowOff>
    </xdr:to>
    <xdr:cxnSp macro="">
      <xdr:nvCxnSpPr>
        <xdr:cNvPr id="527" name="直線コネクタ 526"/>
        <xdr:cNvCxnSpPr/>
      </xdr:nvCxnSpPr>
      <xdr:spPr>
        <a:xfrm>
          <a:off x="15481300" y="5928015"/>
          <a:ext cx="838200" cy="47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71903</xdr:rowOff>
    </xdr:from>
    <xdr:ext cx="534377" cy="259045"/>
    <xdr:sp macro="" textlink="">
      <xdr:nvSpPr>
        <xdr:cNvPr id="528" name="消防費平均値テキスト"/>
        <xdr:cNvSpPr txBox="1"/>
      </xdr:nvSpPr>
      <xdr:spPr>
        <a:xfrm>
          <a:off x="16370300" y="5901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49026</xdr:rowOff>
    </xdr:from>
    <xdr:to>
      <xdr:col>85</xdr:col>
      <xdr:colOff>177800</xdr:colOff>
      <xdr:row>35</xdr:row>
      <xdr:rowOff>150626</xdr:rowOff>
    </xdr:to>
    <xdr:sp macro="" textlink="">
      <xdr:nvSpPr>
        <xdr:cNvPr id="529" name="フローチャート: 判断 528"/>
        <xdr:cNvSpPr/>
      </xdr:nvSpPr>
      <xdr:spPr>
        <a:xfrm>
          <a:off x="162687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148158</xdr:rowOff>
    </xdr:from>
    <xdr:to>
      <xdr:col>81</xdr:col>
      <xdr:colOff>50800</xdr:colOff>
      <xdr:row>34</xdr:row>
      <xdr:rowOff>98715</xdr:rowOff>
    </xdr:to>
    <xdr:cxnSp macro="">
      <xdr:nvCxnSpPr>
        <xdr:cNvPr id="530" name="直線コネクタ 529"/>
        <xdr:cNvCxnSpPr/>
      </xdr:nvCxnSpPr>
      <xdr:spPr>
        <a:xfrm>
          <a:off x="14592300" y="5806008"/>
          <a:ext cx="889000" cy="12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12417</xdr:rowOff>
    </xdr:from>
    <xdr:to>
      <xdr:col>81</xdr:col>
      <xdr:colOff>101600</xdr:colOff>
      <xdr:row>35</xdr:row>
      <xdr:rowOff>114017</xdr:rowOff>
    </xdr:to>
    <xdr:sp macro="" textlink="">
      <xdr:nvSpPr>
        <xdr:cNvPr id="531" name="フローチャート: 判断 530"/>
        <xdr:cNvSpPr/>
      </xdr:nvSpPr>
      <xdr:spPr>
        <a:xfrm>
          <a:off x="15430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105144</xdr:rowOff>
    </xdr:from>
    <xdr:ext cx="534377" cy="259045"/>
    <xdr:sp macro="" textlink="">
      <xdr:nvSpPr>
        <xdr:cNvPr id="532" name="テキスト ボックス 531"/>
        <xdr:cNvSpPr txBox="1"/>
      </xdr:nvSpPr>
      <xdr:spPr>
        <a:xfrm>
          <a:off x="15214111" y="610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148158</xdr:rowOff>
    </xdr:from>
    <xdr:to>
      <xdr:col>76</xdr:col>
      <xdr:colOff>114300</xdr:colOff>
      <xdr:row>37</xdr:row>
      <xdr:rowOff>60898</xdr:rowOff>
    </xdr:to>
    <xdr:cxnSp macro="">
      <xdr:nvCxnSpPr>
        <xdr:cNvPr id="533" name="直線コネクタ 532"/>
        <xdr:cNvCxnSpPr/>
      </xdr:nvCxnSpPr>
      <xdr:spPr>
        <a:xfrm flipV="1">
          <a:off x="13703300" y="5806008"/>
          <a:ext cx="889000" cy="59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132432</xdr:rowOff>
    </xdr:from>
    <xdr:to>
      <xdr:col>76</xdr:col>
      <xdr:colOff>165100</xdr:colOff>
      <xdr:row>36</xdr:row>
      <xdr:rowOff>62582</xdr:rowOff>
    </xdr:to>
    <xdr:sp macro="" textlink="">
      <xdr:nvSpPr>
        <xdr:cNvPr id="534" name="フローチャート: 判断 533"/>
        <xdr:cNvSpPr/>
      </xdr:nvSpPr>
      <xdr:spPr>
        <a:xfrm>
          <a:off x="14541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53709</xdr:rowOff>
    </xdr:from>
    <xdr:ext cx="534377" cy="259045"/>
    <xdr:sp macro="" textlink="">
      <xdr:nvSpPr>
        <xdr:cNvPr id="535" name="テキスト ボックス 534"/>
        <xdr:cNvSpPr txBox="1"/>
      </xdr:nvSpPr>
      <xdr:spPr>
        <a:xfrm>
          <a:off x="14325111" y="622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60898</xdr:rowOff>
    </xdr:from>
    <xdr:to>
      <xdr:col>71</xdr:col>
      <xdr:colOff>177800</xdr:colOff>
      <xdr:row>37</xdr:row>
      <xdr:rowOff>143390</xdr:rowOff>
    </xdr:to>
    <xdr:cxnSp macro="">
      <xdr:nvCxnSpPr>
        <xdr:cNvPr id="536" name="直線コネクタ 535"/>
        <xdr:cNvCxnSpPr/>
      </xdr:nvCxnSpPr>
      <xdr:spPr>
        <a:xfrm flipV="1">
          <a:off x="12814300" y="6404548"/>
          <a:ext cx="889000" cy="8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120741</xdr:rowOff>
    </xdr:from>
    <xdr:to>
      <xdr:col>72</xdr:col>
      <xdr:colOff>38100</xdr:colOff>
      <xdr:row>36</xdr:row>
      <xdr:rowOff>50891</xdr:rowOff>
    </xdr:to>
    <xdr:sp macro="" textlink="">
      <xdr:nvSpPr>
        <xdr:cNvPr id="537" name="フローチャート: 判断 536"/>
        <xdr:cNvSpPr/>
      </xdr:nvSpPr>
      <xdr:spPr>
        <a:xfrm>
          <a:off x="13652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67418</xdr:rowOff>
    </xdr:from>
    <xdr:ext cx="534377" cy="259045"/>
    <xdr:sp macro="" textlink="">
      <xdr:nvSpPr>
        <xdr:cNvPr id="538" name="テキスト ボックス 537"/>
        <xdr:cNvSpPr txBox="1"/>
      </xdr:nvSpPr>
      <xdr:spPr>
        <a:xfrm>
          <a:off x="13436111" y="589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71951</xdr:rowOff>
    </xdr:from>
    <xdr:to>
      <xdr:col>67</xdr:col>
      <xdr:colOff>101600</xdr:colOff>
      <xdr:row>37</xdr:row>
      <xdr:rowOff>2101</xdr:rowOff>
    </xdr:to>
    <xdr:sp macro="" textlink="">
      <xdr:nvSpPr>
        <xdr:cNvPr id="539" name="フローチャート: 判断 538"/>
        <xdr:cNvSpPr/>
      </xdr:nvSpPr>
      <xdr:spPr>
        <a:xfrm>
          <a:off x="12763500" y="62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18628</xdr:rowOff>
    </xdr:from>
    <xdr:ext cx="534377" cy="259045"/>
    <xdr:sp macro="" textlink="">
      <xdr:nvSpPr>
        <xdr:cNvPr id="540" name="テキスト ボックス 539"/>
        <xdr:cNvSpPr txBox="1"/>
      </xdr:nvSpPr>
      <xdr:spPr>
        <a:xfrm>
          <a:off x="12547111" y="601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5592</xdr:rowOff>
    </xdr:from>
    <xdr:to>
      <xdr:col>85</xdr:col>
      <xdr:colOff>177800</xdr:colOff>
      <xdr:row>37</xdr:row>
      <xdr:rowOff>107192</xdr:rowOff>
    </xdr:to>
    <xdr:sp macro="" textlink="">
      <xdr:nvSpPr>
        <xdr:cNvPr id="546" name="楕円 545"/>
        <xdr:cNvSpPr/>
      </xdr:nvSpPr>
      <xdr:spPr>
        <a:xfrm>
          <a:off x="16268700" y="634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155469</xdr:rowOff>
    </xdr:from>
    <xdr:ext cx="534377" cy="259045"/>
    <xdr:sp macro="" textlink="">
      <xdr:nvSpPr>
        <xdr:cNvPr id="547" name="消防費該当値テキスト"/>
        <xdr:cNvSpPr txBox="1"/>
      </xdr:nvSpPr>
      <xdr:spPr>
        <a:xfrm>
          <a:off x="16370300" y="632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47915</xdr:rowOff>
    </xdr:from>
    <xdr:to>
      <xdr:col>81</xdr:col>
      <xdr:colOff>101600</xdr:colOff>
      <xdr:row>34</xdr:row>
      <xdr:rowOff>149515</xdr:rowOff>
    </xdr:to>
    <xdr:sp macro="" textlink="">
      <xdr:nvSpPr>
        <xdr:cNvPr id="548" name="楕円 547"/>
        <xdr:cNvSpPr/>
      </xdr:nvSpPr>
      <xdr:spPr>
        <a:xfrm>
          <a:off x="15430500" y="587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166042</xdr:rowOff>
    </xdr:from>
    <xdr:ext cx="534377" cy="259045"/>
    <xdr:sp macro="" textlink="">
      <xdr:nvSpPr>
        <xdr:cNvPr id="549" name="テキスト ボックス 548"/>
        <xdr:cNvSpPr txBox="1"/>
      </xdr:nvSpPr>
      <xdr:spPr>
        <a:xfrm>
          <a:off x="15214111" y="565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97358</xdr:rowOff>
    </xdr:from>
    <xdr:to>
      <xdr:col>76</xdr:col>
      <xdr:colOff>165100</xdr:colOff>
      <xdr:row>34</xdr:row>
      <xdr:rowOff>27508</xdr:rowOff>
    </xdr:to>
    <xdr:sp macro="" textlink="">
      <xdr:nvSpPr>
        <xdr:cNvPr id="550" name="楕円 549"/>
        <xdr:cNvSpPr/>
      </xdr:nvSpPr>
      <xdr:spPr>
        <a:xfrm>
          <a:off x="14541500" y="57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44035</xdr:rowOff>
    </xdr:from>
    <xdr:ext cx="534377" cy="259045"/>
    <xdr:sp macro="" textlink="">
      <xdr:nvSpPr>
        <xdr:cNvPr id="551" name="テキスト ボックス 550"/>
        <xdr:cNvSpPr txBox="1"/>
      </xdr:nvSpPr>
      <xdr:spPr>
        <a:xfrm>
          <a:off x="14325111" y="553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10098</xdr:rowOff>
    </xdr:from>
    <xdr:to>
      <xdr:col>72</xdr:col>
      <xdr:colOff>38100</xdr:colOff>
      <xdr:row>37</xdr:row>
      <xdr:rowOff>111698</xdr:rowOff>
    </xdr:to>
    <xdr:sp macro="" textlink="">
      <xdr:nvSpPr>
        <xdr:cNvPr id="552" name="楕円 551"/>
        <xdr:cNvSpPr/>
      </xdr:nvSpPr>
      <xdr:spPr>
        <a:xfrm>
          <a:off x="13652500" y="635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102825</xdr:rowOff>
    </xdr:from>
    <xdr:ext cx="534377" cy="259045"/>
    <xdr:sp macro="" textlink="">
      <xdr:nvSpPr>
        <xdr:cNvPr id="553" name="テキスト ボックス 552"/>
        <xdr:cNvSpPr txBox="1"/>
      </xdr:nvSpPr>
      <xdr:spPr>
        <a:xfrm>
          <a:off x="13436111" y="644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92590</xdr:rowOff>
    </xdr:from>
    <xdr:to>
      <xdr:col>67</xdr:col>
      <xdr:colOff>101600</xdr:colOff>
      <xdr:row>38</xdr:row>
      <xdr:rowOff>22740</xdr:rowOff>
    </xdr:to>
    <xdr:sp macro="" textlink="">
      <xdr:nvSpPr>
        <xdr:cNvPr id="554" name="楕円 553"/>
        <xdr:cNvSpPr/>
      </xdr:nvSpPr>
      <xdr:spPr>
        <a:xfrm>
          <a:off x="12763500" y="643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13867</xdr:rowOff>
    </xdr:from>
    <xdr:ext cx="534377" cy="259045"/>
    <xdr:sp macro="" textlink="">
      <xdr:nvSpPr>
        <xdr:cNvPr id="555" name="テキスト ボックス 554"/>
        <xdr:cNvSpPr txBox="1"/>
      </xdr:nvSpPr>
      <xdr:spPr>
        <a:xfrm>
          <a:off x="12547111" y="652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8" name="テキスト ボックス 56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0" name="テキスト ボックス 56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4" name="テキスト ボックス 57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6" name="テキスト ボックス 57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141325</xdr:rowOff>
    </xdr:from>
    <xdr:to>
      <xdr:col>85</xdr:col>
      <xdr:colOff>126364</xdr:colOff>
      <xdr:row>59</xdr:row>
      <xdr:rowOff>635</xdr:rowOff>
    </xdr:to>
    <xdr:cxnSp macro="">
      <xdr:nvCxnSpPr>
        <xdr:cNvPr id="580" name="直線コネクタ 579"/>
        <xdr:cNvCxnSpPr/>
      </xdr:nvCxnSpPr>
      <xdr:spPr>
        <a:xfrm flipV="1">
          <a:off x="16317595" y="8542375"/>
          <a:ext cx="1269" cy="15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4462</xdr:rowOff>
    </xdr:from>
    <xdr:ext cx="534377" cy="259045"/>
    <xdr:sp macro="" textlink="">
      <xdr:nvSpPr>
        <xdr:cNvPr id="581" name="教育費最小値テキスト"/>
        <xdr:cNvSpPr txBox="1"/>
      </xdr:nvSpPr>
      <xdr:spPr>
        <a:xfrm>
          <a:off x="16370300" y="101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635</xdr:rowOff>
    </xdr:from>
    <xdr:to>
      <xdr:col>86</xdr:col>
      <xdr:colOff>25400</xdr:colOff>
      <xdr:row>59</xdr:row>
      <xdr:rowOff>635</xdr:rowOff>
    </xdr:to>
    <xdr:cxnSp macro="">
      <xdr:nvCxnSpPr>
        <xdr:cNvPr id="582" name="直線コネクタ 581"/>
        <xdr:cNvCxnSpPr/>
      </xdr:nvCxnSpPr>
      <xdr:spPr>
        <a:xfrm>
          <a:off x="16230600" y="1011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88002</xdr:rowOff>
    </xdr:from>
    <xdr:ext cx="599010" cy="259045"/>
    <xdr:sp macro="" textlink="">
      <xdr:nvSpPr>
        <xdr:cNvPr id="583" name="教育費最大値テキスト"/>
        <xdr:cNvSpPr txBox="1"/>
      </xdr:nvSpPr>
      <xdr:spPr>
        <a:xfrm>
          <a:off x="16370300" y="831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141325</xdr:rowOff>
    </xdr:from>
    <xdr:to>
      <xdr:col>86</xdr:col>
      <xdr:colOff>25400</xdr:colOff>
      <xdr:row>49</xdr:row>
      <xdr:rowOff>141325</xdr:rowOff>
    </xdr:to>
    <xdr:cxnSp macro="">
      <xdr:nvCxnSpPr>
        <xdr:cNvPr id="584" name="直線コネクタ 583"/>
        <xdr:cNvCxnSpPr/>
      </xdr:nvCxnSpPr>
      <xdr:spPr>
        <a:xfrm>
          <a:off x="16230600" y="8542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73990</xdr:rowOff>
    </xdr:from>
    <xdr:to>
      <xdr:col>85</xdr:col>
      <xdr:colOff>127000</xdr:colOff>
      <xdr:row>57</xdr:row>
      <xdr:rowOff>84595</xdr:rowOff>
    </xdr:to>
    <xdr:cxnSp macro="">
      <xdr:nvCxnSpPr>
        <xdr:cNvPr id="585" name="直線コネクタ 584"/>
        <xdr:cNvCxnSpPr/>
      </xdr:nvCxnSpPr>
      <xdr:spPr>
        <a:xfrm>
          <a:off x="15481300" y="9846640"/>
          <a:ext cx="838200" cy="1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101516</xdr:rowOff>
    </xdr:from>
    <xdr:ext cx="534377" cy="259045"/>
    <xdr:sp macro="" textlink="">
      <xdr:nvSpPr>
        <xdr:cNvPr id="586" name="教育費平均値テキスト"/>
        <xdr:cNvSpPr txBox="1"/>
      </xdr:nvSpPr>
      <xdr:spPr>
        <a:xfrm>
          <a:off x="16370300" y="9531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78639</xdr:rowOff>
    </xdr:from>
    <xdr:to>
      <xdr:col>85</xdr:col>
      <xdr:colOff>177800</xdr:colOff>
      <xdr:row>57</xdr:row>
      <xdr:rowOff>8789</xdr:rowOff>
    </xdr:to>
    <xdr:sp macro="" textlink="">
      <xdr:nvSpPr>
        <xdr:cNvPr id="587" name="フローチャート: 判断 586"/>
        <xdr:cNvSpPr/>
      </xdr:nvSpPr>
      <xdr:spPr>
        <a:xfrm>
          <a:off x="16268700" y="967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73990</xdr:rowOff>
    </xdr:from>
    <xdr:to>
      <xdr:col>81</xdr:col>
      <xdr:colOff>50800</xdr:colOff>
      <xdr:row>58</xdr:row>
      <xdr:rowOff>41046</xdr:rowOff>
    </xdr:to>
    <xdr:cxnSp macro="">
      <xdr:nvCxnSpPr>
        <xdr:cNvPr id="588" name="直線コネクタ 587"/>
        <xdr:cNvCxnSpPr/>
      </xdr:nvCxnSpPr>
      <xdr:spPr>
        <a:xfrm flipV="1">
          <a:off x="14592300" y="9846640"/>
          <a:ext cx="889000" cy="13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67590</xdr:rowOff>
    </xdr:from>
    <xdr:to>
      <xdr:col>81</xdr:col>
      <xdr:colOff>101600</xdr:colOff>
      <xdr:row>56</xdr:row>
      <xdr:rowOff>169190</xdr:rowOff>
    </xdr:to>
    <xdr:sp macro="" textlink="">
      <xdr:nvSpPr>
        <xdr:cNvPr id="589" name="フローチャート: 判断 588"/>
        <xdr:cNvSpPr/>
      </xdr:nvSpPr>
      <xdr:spPr>
        <a:xfrm>
          <a:off x="15430500" y="966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14267</xdr:rowOff>
    </xdr:from>
    <xdr:ext cx="534377" cy="259045"/>
    <xdr:sp macro="" textlink="">
      <xdr:nvSpPr>
        <xdr:cNvPr id="590" name="テキスト ボックス 589"/>
        <xdr:cNvSpPr txBox="1"/>
      </xdr:nvSpPr>
      <xdr:spPr>
        <a:xfrm>
          <a:off x="15214111" y="944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118478</xdr:rowOff>
    </xdr:from>
    <xdr:to>
      <xdr:col>76</xdr:col>
      <xdr:colOff>114300</xdr:colOff>
      <xdr:row>58</xdr:row>
      <xdr:rowOff>41046</xdr:rowOff>
    </xdr:to>
    <xdr:cxnSp macro="">
      <xdr:nvCxnSpPr>
        <xdr:cNvPr id="591" name="直線コネクタ 590"/>
        <xdr:cNvCxnSpPr/>
      </xdr:nvCxnSpPr>
      <xdr:spPr>
        <a:xfrm>
          <a:off x="13703300" y="9891128"/>
          <a:ext cx="889000" cy="9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111036</xdr:rowOff>
    </xdr:from>
    <xdr:to>
      <xdr:col>76</xdr:col>
      <xdr:colOff>165100</xdr:colOff>
      <xdr:row>57</xdr:row>
      <xdr:rowOff>41186</xdr:rowOff>
    </xdr:to>
    <xdr:sp macro="" textlink="">
      <xdr:nvSpPr>
        <xdr:cNvPr id="592" name="フローチャート: 判断 591"/>
        <xdr:cNvSpPr/>
      </xdr:nvSpPr>
      <xdr:spPr>
        <a:xfrm>
          <a:off x="14541500" y="97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57713</xdr:rowOff>
    </xdr:from>
    <xdr:ext cx="534377" cy="259045"/>
    <xdr:sp macro="" textlink="">
      <xdr:nvSpPr>
        <xdr:cNvPr id="593" name="テキスト ボックス 592"/>
        <xdr:cNvSpPr txBox="1"/>
      </xdr:nvSpPr>
      <xdr:spPr>
        <a:xfrm>
          <a:off x="14325111" y="94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118478</xdr:rowOff>
    </xdr:from>
    <xdr:to>
      <xdr:col>71</xdr:col>
      <xdr:colOff>177800</xdr:colOff>
      <xdr:row>58</xdr:row>
      <xdr:rowOff>69228</xdr:rowOff>
    </xdr:to>
    <xdr:cxnSp macro="">
      <xdr:nvCxnSpPr>
        <xdr:cNvPr id="594" name="直線コネクタ 593"/>
        <xdr:cNvCxnSpPr/>
      </xdr:nvCxnSpPr>
      <xdr:spPr>
        <a:xfrm flipV="1">
          <a:off x="12814300" y="9891128"/>
          <a:ext cx="889000" cy="1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67920</xdr:rowOff>
    </xdr:from>
    <xdr:to>
      <xdr:col>72</xdr:col>
      <xdr:colOff>38100</xdr:colOff>
      <xdr:row>56</xdr:row>
      <xdr:rowOff>169520</xdr:rowOff>
    </xdr:to>
    <xdr:sp macro="" textlink="">
      <xdr:nvSpPr>
        <xdr:cNvPr id="595" name="フローチャート: 判断 594"/>
        <xdr:cNvSpPr/>
      </xdr:nvSpPr>
      <xdr:spPr>
        <a:xfrm>
          <a:off x="13652500" y="96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14597</xdr:rowOff>
    </xdr:from>
    <xdr:ext cx="534377" cy="259045"/>
    <xdr:sp macro="" textlink="">
      <xdr:nvSpPr>
        <xdr:cNvPr id="596" name="テキスト ボックス 595"/>
        <xdr:cNvSpPr txBox="1"/>
      </xdr:nvSpPr>
      <xdr:spPr>
        <a:xfrm>
          <a:off x="13436111" y="944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153112</xdr:rowOff>
    </xdr:from>
    <xdr:to>
      <xdr:col>67</xdr:col>
      <xdr:colOff>101600</xdr:colOff>
      <xdr:row>56</xdr:row>
      <xdr:rowOff>83262</xdr:rowOff>
    </xdr:to>
    <xdr:sp macro="" textlink="">
      <xdr:nvSpPr>
        <xdr:cNvPr id="597" name="フローチャート: 判断 596"/>
        <xdr:cNvSpPr/>
      </xdr:nvSpPr>
      <xdr:spPr>
        <a:xfrm>
          <a:off x="12763500" y="958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99789</xdr:rowOff>
    </xdr:from>
    <xdr:ext cx="534377" cy="259045"/>
    <xdr:sp macro="" textlink="">
      <xdr:nvSpPr>
        <xdr:cNvPr id="598" name="テキスト ボックス 597"/>
        <xdr:cNvSpPr txBox="1"/>
      </xdr:nvSpPr>
      <xdr:spPr>
        <a:xfrm>
          <a:off x="12547111" y="935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33795</xdr:rowOff>
    </xdr:from>
    <xdr:to>
      <xdr:col>85</xdr:col>
      <xdr:colOff>177800</xdr:colOff>
      <xdr:row>57</xdr:row>
      <xdr:rowOff>135395</xdr:rowOff>
    </xdr:to>
    <xdr:sp macro="" textlink="">
      <xdr:nvSpPr>
        <xdr:cNvPr id="604" name="楕円 603"/>
        <xdr:cNvSpPr/>
      </xdr:nvSpPr>
      <xdr:spPr>
        <a:xfrm>
          <a:off x="16268700" y="980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12222</xdr:rowOff>
    </xdr:from>
    <xdr:ext cx="534377" cy="259045"/>
    <xdr:sp macro="" textlink="">
      <xdr:nvSpPr>
        <xdr:cNvPr id="605" name="教育費該当値テキスト"/>
        <xdr:cNvSpPr txBox="1"/>
      </xdr:nvSpPr>
      <xdr:spPr>
        <a:xfrm>
          <a:off x="16370300" y="978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23190</xdr:rowOff>
    </xdr:from>
    <xdr:to>
      <xdr:col>81</xdr:col>
      <xdr:colOff>101600</xdr:colOff>
      <xdr:row>57</xdr:row>
      <xdr:rowOff>124790</xdr:rowOff>
    </xdr:to>
    <xdr:sp macro="" textlink="">
      <xdr:nvSpPr>
        <xdr:cNvPr id="606" name="楕円 605"/>
        <xdr:cNvSpPr/>
      </xdr:nvSpPr>
      <xdr:spPr>
        <a:xfrm>
          <a:off x="15430500" y="97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115917</xdr:rowOff>
    </xdr:from>
    <xdr:ext cx="534377" cy="259045"/>
    <xdr:sp macro="" textlink="">
      <xdr:nvSpPr>
        <xdr:cNvPr id="607" name="テキスト ボックス 606"/>
        <xdr:cNvSpPr txBox="1"/>
      </xdr:nvSpPr>
      <xdr:spPr>
        <a:xfrm>
          <a:off x="15214111" y="988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161696</xdr:rowOff>
    </xdr:from>
    <xdr:to>
      <xdr:col>76</xdr:col>
      <xdr:colOff>165100</xdr:colOff>
      <xdr:row>58</xdr:row>
      <xdr:rowOff>91846</xdr:rowOff>
    </xdr:to>
    <xdr:sp macro="" textlink="">
      <xdr:nvSpPr>
        <xdr:cNvPr id="608" name="楕円 607"/>
        <xdr:cNvSpPr/>
      </xdr:nvSpPr>
      <xdr:spPr>
        <a:xfrm>
          <a:off x="14541500" y="993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82973</xdr:rowOff>
    </xdr:from>
    <xdr:ext cx="534377" cy="259045"/>
    <xdr:sp macro="" textlink="">
      <xdr:nvSpPr>
        <xdr:cNvPr id="609" name="テキスト ボックス 608"/>
        <xdr:cNvSpPr txBox="1"/>
      </xdr:nvSpPr>
      <xdr:spPr>
        <a:xfrm>
          <a:off x="14325111" y="100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67678</xdr:rowOff>
    </xdr:from>
    <xdr:to>
      <xdr:col>72</xdr:col>
      <xdr:colOff>38100</xdr:colOff>
      <xdr:row>57</xdr:row>
      <xdr:rowOff>169278</xdr:rowOff>
    </xdr:to>
    <xdr:sp macro="" textlink="">
      <xdr:nvSpPr>
        <xdr:cNvPr id="610" name="楕円 609"/>
        <xdr:cNvSpPr/>
      </xdr:nvSpPr>
      <xdr:spPr>
        <a:xfrm>
          <a:off x="13652500" y="984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160405</xdr:rowOff>
    </xdr:from>
    <xdr:ext cx="534377" cy="259045"/>
    <xdr:sp macro="" textlink="">
      <xdr:nvSpPr>
        <xdr:cNvPr id="611" name="テキスト ボックス 610"/>
        <xdr:cNvSpPr txBox="1"/>
      </xdr:nvSpPr>
      <xdr:spPr>
        <a:xfrm>
          <a:off x="13436111" y="99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18428</xdr:rowOff>
    </xdr:from>
    <xdr:to>
      <xdr:col>67</xdr:col>
      <xdr:colOff>101600</xdr:colOff>
      <xdr:row>58</xdr:row>
      <xdr:rowOff>120028</xdr:rowOff>
    </xdr:to>
    <xdr:sp macro="" textlink="">
      <xdr:nvSpPr>
        <xdr:cNvPr id="612" name="楕円 611"/>
        <xdr:cNvSpPr/>
      </xdr:nvSpPr>
      <xdr:spPr>
        <a:xfrm>
          <a:off x="12763500" y="99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111155</xdr:rowOff>
    </xdr:from>
    <xdr:ext cx="534377" cy="259045"/>
    <xdr:sp macro="" textlink="">
      <xdr:nvSpPr>
        <xdr:cNvPr id="613" name="テキスト ボックス 612"/>
        <xdr:cNvSpPr txBox="1"/>
      </xdr:nvSpPr>
      <xdr:spPr>
        <a:xfrm>
          <a:off x="12547111" y="1005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7" name="テキスト ボックス 62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9" name="テキスト ボックス 62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1" name="テキスト ボックス 63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5" name="テキスト ボックス 63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38670</xdr:rowOff>
    </xdr:from>
    <xdr:to>
      <xdr:col>85</xdr:col>
      <xdr:colOff>126364</xdr:colOff>
      <xdr:row>79</xdr:row>
      <xdr:rowOff>98879</xdr:rowOff>
    </xdr:to>
    <xdr:cxnSp macro="">
      <xdr:nvCxnSpPr>
        <xdr:cNvPr id="639" name="直線コネクタ 638"/>
        <xdr:cNvCxnSpPr/>
      </xdr:nvCxnSpPr>
      <xdr:spPr>
        <a:xfrm flipV="1">
          <a:off x="16317595" y="12211620"/>
          <a:ext cx="1269" cy="143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156797</xdr:rowOff>
    </xdr:from>
    <xdr:ext cx="599010" cy="259045"/>
    <xdr:sp macro="" textlink="">
      <xdr:nvSpPr>
        <xdr:cNvPr id="642" name="災害復旧費最大値テキスト"/>
        <xdr:cNvSpPr txBox="1"/>
      </xdr:nvSpPr>
      <xdr:spPr>
        <a:xfrm>
          <a:off x="16370300" y="1198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38670</xdr:rowOff>
    </xdr:from>
    <xdr:to>
      <xdr:col>86</xdr:col>
      <xdr:colOff>25400</xdr:colOff>
      <xdr:row>71</xdr:row>
      <xdr:rowOff>38670</xdr:rowOff>
    </xdr:to>
    <xdr:cxnSp macro="">
      <xdr:nvCxnSpPr>
        <xdr:cNvPr id="643" name="直線コネクタ 642"/>
        <xdr:cNvCxnSpPr/>
      </xdr:nvCxnSpPr>
      <xdr:spPr>
        <a:xfrm>
          <a:off x="16230600" y="1221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88264</xdr:rowOff>
    </xdr:from>
    <xdr:to>
      <xdr:col>85</xdr:col>
      <xdr:colOff>127000</xdr:colOff>
      <xdr:row>79</xdr:row>
      <xdr:rowOff>98617</xdr:rowOff>
    </xdr:to>
    <xdr:cxnSp macro="">
      <xdr:nvCxnSpPr>
        <xdr:cNvPr id="644" name="直線コネクタ 643"/>
        <xdr:cNvCxnSpPr/>
      </xdr:nvCxnSpPr>
      <xdr:spPr>
        <a:xfrm flipV="1">
          <a:off x="15481300" y="13632814"/>
          <a:ext cx="838200" cy="1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159630</xdr:rowOff>
    </xdr:from>
    <xdr:ext cx="469744" cy="259045"/>
    <xdr:sp macro="" textlink="">
      <xdr:nvSpPr>
        <xdr:cNvPr id="645" name="災害復旧費平均値テキスト"/>
        <xdr:cNvSpPr txBox="1"/>
      </xdr:nvSpPr>
      <xdr:spPr>
        <a:xfrm>
          <a:off x="16370300" y="13361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136753</xdr:rowOff>
    </xdr:from>
    <xdr:to>
      <xdr:col>85</xdr:col>
      <xdr:colOff>177800</xdr:colOff>
      <xdr:row>79</xdr:row>
      <xdr:rowOff>66903</xdr:rowOff>
    </xdr:to>
    <xdr:sp macro="" textlink="">
      <xdr:nvSpPr>
        <xdr:cNvPr id="646" name="フローチャート: 判断 645"/>
        <xdr:cNvSpPr/>
      </xdr:nvSpPr>
      <xdr:spPr>
        <a:xfrm>
          <a:off x="162687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97028</xdr:rowOff>
    </xdr:from>
    <xdr:to>
      <xdr:col>81</xdr:col>
      <xdr:colOff>50800</xdr:colOff>
      <xdr:row>79</xdr:row>
      <xdr:rowOff>98617</xdr:rowOff>
    </xdr:to>
    <xdr:cxnSp macro="">
      <xdr:nvCxnSpPr>
        <xdr:cNvPr id="647" name="直線コネクタ 646"/>
        <xdr:cNvCxnSpPr/>
      </xdr:nvCxnSpPr>
      <xdr:spPr>
        <a:xfrm>
          <a:off x="14592300" y="13641578"/>
          <a:ext cx="8890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170402</xdr:rowOff>
    </xdr:from>
    <xdr:to>
      <xdr:col>81</xdr:col>
      <xdr:colOff>101600</xdr:colOff>
      <xdr:row>79</xdr:row>
      <xdr:rowOff>100552</xdr:rowOff>
    </xdr:to>
    <xdr:sp macro="" textlink="">
      <xdr:nvSpPr>
        <xdr:cNvPr id="648" name="フローチャート: 判断 647"/>
        <xdr:cNvSpPr/>
      </xdr:nvSpPr>
      <xdr:spPr>
        <a:xfrm>
          <a:off x="15430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117079</xdr:rowOff>
    </xdr:from>
    <xdr:ext cx="469744" cy="259045"/>
    <xdr:sp macro="" textlink="">
      <xdr:nvSpPr>
        <xdr:cNvPr id="649" name="テキスト ボックス 648"/>
        <xdr:cNvSpPr txBox="1"/>
      </xdr:nvSpPr>
      <xdr:spPr>
        <a:xfrm>
          <a:off x="15246428" y="133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87057</xdr:rowOff>
    </xdr:from>
    <xdr:to>
      <xdr:col>76</xdr:col>
      <xdr:colOff>114300</xdr:colOff>
      <xdr:row>79</xdr:row>
      <xdr:rowOff>97028</xdr:rowOff>
    </xdr:to>
    <xdr:cxnSp macro="">
      <xdr:nvCxnSpPr>
        <xdr:cNvPr id="650" name="直線コネクタ 649"/>
        <xdr:cNvCxnSpPr/>
      </xdr:nvCxnSpPr>
      <xdr:spPr>
        <a:xfrm>
          <a:off x="13703300" y="13631607"/>
          <a:ext cx="889000" cy="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1400</xdr:rowOff>
    </xdr:from>
    <xdr:to>
      <xdr:col>76</xdr:col>
      <xdr:colOff>165100</xdr:colOff>
      <xdr:row>79</xdr:row>
      <xdr:rowOff>103000</xdr:rowOff>
    </xdr:to>
    <xdr:sp macro="" textlink="">
      <xdr:nvSpPr>
        <xdr:cNvPr id="651" name="フローチャート: 判断 650"/>
        <xdr:cNvSpPr/>
      </xdr:nvSpPr>
      <xdr:spPr>
        <a:xfrm>
          <a:off x="14541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119527</xdr:rowOff>
    </xdr:from>
    <xdr:ext cx="469744" cy="259045"/>
    <xdr:sp macro="" textlink="">
      <xdr:nvSpPr>
        <xdr:cNvPr id="652" name="テキスト ボックス 651"/>
        <xdr:cNvSpPr txBox="1"/>
      </xdr:nvSpPr>
      <xdr:spPr>
        <a:xfrm>
          <a:off x="14357428"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77553</xdr:rowOff>
    </xdr:from>
    <xdr:to>
      <xdr:col>71</xdr:col>
      <xdr:colOff>177800</xdr:colOff>
      <xdr:row>79</xdr:row>
      <xdr:rowOff>87057</xdr:rowOff>
    </xdr:to>
    <xdr:cxnSp macro="">
      <xdr:nvCxnSpPr>
        <xdr:cNvPr id="653" name="直線コネクタ 652"/>
        <xdr:cNvCxnSpPr/>
      </xdr:nvCxnSpPr>
      <xdr:spPr>
        <a:xfrm>
          <a:off x="12814300" y="13622103"/>
          <a:ext cx="889000" cy="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136275</xdr:rowOff>
    </xdr:from>
    <xdr:to>
      <xdr:col>72</xdr:col>
      <xdr:colOff>38100</xdr:colOff>
      <xdr:row>79</xdr:row>
      <xdr:rowOff>66425</xdr:rowOff>
    </xdr:to>
    <xdr:sp macro="" textlink="">
      <xdr:nvSpPr>
        <xdr:cNvPr id="654" name="フローチャート: 判断 653"/>
        <xdr:cNvSpPr/>
      </xdr:nvSpPr>
      <xdr:spPr>
        <a:xfrm>
          <a:off x="13652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82952</xdr:rowOff>
    </xdr:from>
    <xdr:ext cx="469744" cy="259045"/>
    <xdr:sp macro="" textlink="">
      <xdr:nvSpPr>
        <xdr:cNvPr id="655" name="テキスト ボックス 654"/>
        <xdr:cNvSpPr txBox="1"/>
      </xdr:nvSpPr>
      <xdr:spPr>
        <a:xfrm>
          <a:off x="13468428"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140390</xdr:rowOff>
    </xdr:from>
    <xdr:to>
      <xdr:col>67</xdr:col>
      <xdr:colOff>101600</xdr:colOff>
      <xdr:row>79</xdr:row>
      <xdr:rowOff>70540</xdr:rowOff>
    </xdr:to>
    <xdr:sp macro="" textlink="">
      <xdr:nvSpPr>
        <xdr:cNvPr id="656" name="フローチャート: 判断 655"/>
        <xdr:cNvSpPr/>
      </xdr:nvSpPr>
      <xdr:spPr>
        <a:xfrm>
          <a:off x="12763500" y="1351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87067</xdr:rowOff>
    </xdr:from>
    <xdr:ext cx="469744" cy="259045"/>
    <xdr:sp macro="" textlink="">
      <xdr:nvSpPr>
        <xdr:cNvPr id="657" name="テキスト ボックス 656"/>
        <xdr:cNvSpPr txBox="1"/>
      </xdr:nvSpPr>
      <xdr:spPr>
        <a:xfrm>
          <a:off x="12579428" y="1328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37464</xdr:rowOff>
    </xdr:from>
    <xdr:to>
      <xdr:col>85</xdr:col>
      <xdr:colOff>177800</xdr:colOff>
      <xdr:row>79</xdr:row>
      <xdr:rowOff>139064</xdr:rowOff>
    </xdr:to>
    <xdr:sp macro="" textlink="">
      <xdr:nvSpPr>
        <xdr:cNvPr id="663" name="楕円 662"/>
        <xdr:cNvSpPr/>
      </xdr:nvSpPr>
      <xdr:spPr>
        <a:xfrm>
          <a:off x="16268700" y="1358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123841</xdr:rowOff>
    </xdr:from>
    <xdr:ext cx="378565" cy="259045"/>
    <xdr:sp macro="" textlink="">
      <xdr:nvSpPr>
        <xdr:cNvPr id="664" name="災害復旧費該当値テキスト"/>
        <xdr:cNvSpPr txBox="1"/>
      </xdr:nvSpPr>
      <xdr:spPr>
        <a:xfrm>
          <a:off x="16370300" y="1349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47817</xdr:rowOff>
    </xdr:from>
    <xdr:to>
      <xdr:col>81</xdr:col>
      <xdr:colOff>101600</xdr:colOff>
      <xdr:row>79</xdr:row>
      <xdr:rowOff>149417</xdr:rowOff>
    </xdr:to>
    <xdr:sp macro="" textlink="">
      <xdr:nvSpPr>
        <xdr:cNvPr id="665" name="楕円 664"/>
        <xdr:cNvSpPr/>
      </xdr:nvSpPr>
      <xdr:spPr>
        <a:xfrm>
          <a:off x="15430500" y="135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140544</xdr:rowOff>
    </xdr:from>
    <xdr:ext cx="313932" cy="259045"/>
    <xdr:sp macro="" textlink="">
      <xdr:nvSpPr>
        <xdr:cNvPr id="666" name="テキスト ボックス 665"/>
        <xdr:cNvSpPr txBox="1"/>
      </xdr:nvSpPr>
      <xdr:spPr>
        <a:xfrm>
          <a:off x="15324333" y="136850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46228</xdr:rowOff>
    </xdr:from>
    <xdr:to>
      <xdr:col>76</xdr:col>
      <xdr:colOff>165100</xdr:colOff>
      <xdr:row>79</xdr:row>
      <xdr:rowOff>147828</xdr:rowOff>
    </xdr:to>
    <xdr:sp macro="" textlink="">
      <xdr:nvSpPr>
        <xdr:cNvPr id="667" name="楕円 666"/>
        <xdr:cNvSpPr/>
      </xdr:nvSpPr>
      <xdr:spPr>
        <a:xfrm>
          <a:off x="14541500" y="1359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138955</xdr:rowOff>
    </xdr:from>
    <xdr:ext cx="378565" cy="259045"/>
    <xdr:sp macro="" textlink="">
      <xdr:nvSpPr>
        <xdr:cNvPr id="668" name="テキスト ボックス 667"/>
        <xdr:cNvSpPr txBox="1"/>
      </xdr:nvSpPr>
      <xdr:spPr>
        <a:xfrm>
          <a:off x="14403017" y="13683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36257</xdr:rowOff>
    </xdr:from>
    <xdr:to>
      <xdr:col>72</xdr:col>
      <xdr:colOff>38100</xdr:colOff>
      <xdr:row>79</xdr:row>
      <xdr:rowOff>137857</xdr:rowOff>
    </xdr:to>
    <xdr:sp macro="" textlink="">
      <xdr:nvSpPr>
        <xdr:cNvPr id="669" name="楕円 668"/>
        <xdr:cNvSpPr/>
      </xdr:nvSpPr>
      <xdr:spPr>
        <a:xfrm>
          <a:off x="13652500" y="1358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128984</xdr:rowOff>
    </xdr:from>
    <xdr:ext cx="469744" cy="259045"/>
    <xdr:sp macro="" textlink="">
      <xdr:nvSpPr>
        <xdr:cNvPr id="670" name="テキスト ボックス 669"/>
        <xdr:cNvSpPr txBox="1"/>
      </xdr:nvSpPr>
      <xdr:spPr>
        <a:xfrm>
          <a:off x="13468428" y="1367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26753</xdr:rowOff>
    </xdr:from>
    <xdr:to>
      <xdr:col>67</xdr:col>
      <xdr:colOff>101600</xdr:colOff>
      <xdr:row>79</xdr:row>
      <xdr:rowOff>128353</xdr:rowOff>
    </xdr:to>
    <xdr:sp macro="" textlink="">
      <xdr:nvSpPr>
        <xdr:cNvPr id="671" name="楕円 670"/>
        <xdr:cNvSpPr/>
      </xdr:nvSpPr>
      <xdr:spPr>
        <a:xfrm>
          <a:off x="12763500" y="1357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119480</xdr:rowOff>
    </xdr:from>
    <xdr:ext cx="469744" cy="259045"/>
    <xdr:sp macro="" textlink="">
      <xdr:nvSpPr>
        <xdr:cNvPr id="672" name="テキスト ボックス 671"/>
        <xdr:cNvSpPr txBox="1"/>
      </xdr:nvSpPr>
      <xdr:spPr>
        <a:xfrm>
          <a:off x="12579428" y="1366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6" name="テキスト ボックス 68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8" name="テキスト ボックス 68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0" name="テキスト ボックス 68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4" name="テキスト ボックス 69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44014</xdr:rowOff>
    </xdr:from>
    <xdr:to>
      <xdr:col>85</xdr:col>
      <xdr:colOff>126364</xdr:colOff>
      <xdr:row>98</xdr:row>
      <xdr:rowOff>29601</xdr:rowOff>
    </xdr:to>
    <xdr:cxnSp macro="">
      <xdr:nvCxnSpPr>
        <xdr:cNvPr id="698" name="直線コネクタ 697"/>
        <xdr:cNvCxnSpPr/>
      </xdr:nvCxnSpPr>
      <xdr:spPr>
        <a:xfrm flipV="1">
          <a:off x="16317595" y="15474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33428</xdr:rowOff>
    </xdr:from>
    <xdr:ext cx="534377" cy="259045"/>
    <xdr:sp macro="" textlink="">
      <xdr:nvSpPr>
        <xdr:cNvPr id="699" name="公債費最小値テキスト"/>
        <xdr:cNvSpPr txBox="1"/>
      </xdr:nvSpPr>
      <xdr:spPr>
        <a:xfrm>
          <a:off x="16370300" y="1683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29601</xdr:rowOff>
    </xdr:from>
    <xdr:to>
      <xdr:col>86</xdr:col>
      <xdr:colOff>25400</xdr:colOff>
      <xdr:row>98</xdr:row>
      <xdr:rowOff>29601</xdr:rowOff>
    </xdr:to>
    <xdr:cxnSp macro="">
      <xdr:nvCxnSpPr>
        <xdr:cNvPr id="700" name="直線コネクタ 699"/>
        <xdr:cNvCxnSpPr/>
      </xdr:nvCxnSpPr>
      <xdr:spPr>
        <a:xfrm>
          <a:off x="16230600" y="168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162141</xdr:rowOff>
    </xdr:from>
    <xdr:ext cx="599010" cy="259045"/>
    <xdr:sp macro="" textlink="">
      <xdr:nvSpPr>
        <xdr:cNvPr id="701" name="公債費最大値テキスト"/>
        <xdr:cNvSpPr txBox="1"/>
      </xdr:nvSpPr>
      <xdr:spPr>
        <a:xfrm>
          <a:off x="16370300" y="15249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44014</xdr:rowOff>
    </xdr:from>
    <xdr:to>
      <xdr:col>86</xdr:col>
      <xdr:colOff>25400</xdr:colOff>
      <xdr:row>90</xdr:row>
      <xdr:rowOff>44014</xdr:rowOff>
    </xdr:to>
    <xdr:cxnSp macro="">
      <xdr:nvCxnSpPr>
        <xdr:cNvPr id="702" name="直線コネクタ 701"/>
        <xdr:cNvCxnSpPr/>
      </xdr:nvCxnSpPr>
      <xdr:spPr>
        <a:xfrm>
          <a:off x="16230600" y="1547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130273</xdr:rowOff>
    </xdr:from>
    <xdr:to>
      <xdr:col>85</xdr:col>
      <xdr:colOff>127000</xdr:colOff>
      <xdr:row>94</xdr:row>
      <xdr:rowOff>28894</xdr:rowOff>
    </xdr:to>
    <xdr:cxnSp macro="">
      <xdr:nvCxnSpPr>
        <xdr:cNvPr id="703" name="直線コネクタ 702"/>
        <xdr:cNvCxnSpPr/>
      </xdr:nvCxnSpPr>
      <xdr:spPr>
        <a:xfrm>
          <a:off x="15481300" y="16075123"/>
          <a:ext cx="838200" cy="7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59740</xdr:rowOff>
    </xdr:from>
    <xdr:ext cx="534377" cy="259045"/>
    <xdr:sp macro="" textlink="">
      <xdr:nvSpPr>
        <xdr:cNvPr id="704" name="公債費平均値テキスト"/>
        <xdr:cNvSpPr txBox="1"/>
      </xdr:nvSpPr>
      <xdr:spPr>
        <a:xfrm>
          <a:off x="16370300" y="1617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81313</xdr:rowOff>
    </xdr:from>
    <xdr:to>
      <xdr:col>85</xdr:col>
      <xdr:colOff>177800</xdr:colOff>
      <xdr:row>95</xdr:row>
      <xdr:rowOff>11463</xdr:rowOff>
    </xdr:to>
    <xdr:sp macro="" textlink="">
      <xdr:nvSpPr>
        <xdr:cNvPr id="705" name="フローチャート: 判断 704"/>
        <xdr:cNvSpPr/>
      </xdr:nvSpPr>
      <xdr:spPr>
        <a:xfrm>
          <a:off x="16268700" y="1619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130273</xdr:rowOff>
    </xdr:from>
    <xdr:to>
      <xdr:col>81</xdr:col>
      <xdr:colOff>50800</xdr:colOff>
      <xdr:row>93</xdr:row>
      <xdr:rowOff>142084</xdr:rowOff>
    </xdr:to>
    <xdr:cxnSp macro="">
      <xdr:nvCxnSpPr>
        <xdr:cNvPr id="706" name="直線コネクタ 705"/>
        <xdr:cNvCxnSpPr/>
      </xdr:nvCxnSpPr>
      <xdr:spPr>
        <a:xfrm flipV="1">
          <a:off x="14592300" y="16075123"/>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72441</xdr:rowOff>
    </xdr:from>
    <xdr:to>
      <xdr:col>81</xdr:col>
      <xdr:colOff>101600</xdr:colOff>
      <xdr:row>95</xdr:row>
      <xdr:rowOff>2591</xdr:rowOff>
    </xdr:to>
    <xdr:sp macro="" textlink="">
      <xdr:nvSpPr>
        <xdr:cNvPr id="707" name="フローチャート: 判断 706"/>
        <xdr:cNvSpPr/>
      </xdr:nvSpPr>
      <xdr:spPr>
        <a:xfrm>
          <a:off x="15430500" y="1618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165168</xdr:rowOff>
    </xdr:from>
    <xdr:ext cx="534377" cy="259045"/>
    <xdr:sp macro="" textlink="">
      <xdr:nvSpPr>
        <xdr:cNvPr id="708" name="テキスト ボックス 707"/>
        <xdr:cNvSpPr txBox="1"/>
      </xdr:nvSpPr>
      <xdr:spPr>
        <a:xfrm>
          <a:off x="15214111" y="1628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142084</xdr:rowOff>
    </xdr:from>
    <xdr:to>
      <xdr:col>76</xdr:col>
      <xdr:colOff>114300</xdr:colOff>
      <xdr:row>94</xdr:row>
      <xdr:rowOff>17182</xdr:rowOff>
    </xdr:to>
    <xdr:cxnSp macro="">
      <xdr:nvCxnSpPr>
        <xdr:cNvPr id="709" name="直線コネクタ 708"/>
        <xdr:cNvCxnSpPr/>
      </xdr:nvCxnSpPr>
      <xdr:spPr>
        <a:xfrm flipV="1">
          <a:off x="13703300" y="16086934"/>
          <a:ext cx="889000" cy="4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34896</xdr:rowOff>
    </xdr:from>
    <xdr:to>
      <xdr:col>76</xdr:col>
      <xdr:colOff>165100</xdr:colOff>
      <xdr:row>94</xdr:row>
      <xdr:rowOff>136496</xdr:rowOff>
    </xdr:to>
    <xdr:sp macro="" textlink="">
      <xdr:nvSpPr>
        <xdr:cNvPr id="710" name="フローチャート: 判断 709"/>
        <xdr:cNvSpPr/>
      </xdr:nvSpPr>
      <xdr:spPr>
        <a:xfrm>
          <a:off x="14541500" y="161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127623</xdr:rowOff>
    </xdr:from>
    <xdr:ext cx="534377" cy="259045"/>
    <xdr:sp macro="" textlink="">
      <xdr:nvSpPr>
        <xdr:cNvPr id="711" name="テキスト ボックス 710"/>
        <xdr:cNvSpPr txBox="1"/>
      </xdr:nvSpPr>
      <xdr:spPr>
        <a:xfrm>
          <a:off x="14325111" y="1624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129587</xdr:rowOff>
    </xdr:from>
    <xdr:to>
      <xdr:col>71</xdr:col>
      <xdr:colOff>177800</xdr:colOff>
      <xdr:row>94</xdr:row>
      <xdr:rowOff>17182</xdr:rowOff>
    </xdr:to>
    <xdr:cxnSp macro="">
      <xdr:nvCxnSpPr>
        <xdr:cNvPr id="712" name="直線コネクタ 711"/>
        <xdr:cNvCxnSpPr/>
      </xdr:nvCxnSpPr>
      <xdr:spPr>
        <a:xfrm>
          <a:off x="12814300" y="16074437"/>
          <a:ext cx="889000" cy="5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19090</xdr:rowOff>
    </xdr:from>
    <xdr:to>
      <xdr:col>72</xdr:col>
      <xdr:colOff>38100</xdr:colOff>
      <xdr:row>94</xdr:row>
      <xdr:rowOff>120690</xdr:rowOff>
    </xdr:to>
    <xdr:sp macro="" textlink="">
      <xdr:nvSpPr>
        <xdr:cNvPr id="713" name="フローチャート: 判断 712"/>
        <xdr:cNvSpPr/>
      </xdr:nvSpPr>
      <xdr:spPr>
        <a:xfrm>
          <a:off x="13652500" y="1613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111817</xdr:rowOff>
    </xdr:from>
    <xdr:ext cx="534377" cy="259045"/>
    <xdr:sp macro="" textlink="">
      <xdr:nvSpPr>
        <xdr:cNvPr id="714" name="テキスト ボックス 713"/>
        <xdr:cNvSpPr txBox="1"/>
      </xdr:nvSpPr>
      <xdr:spPr>
        <a:xfrm>
          <a:off x="13436111" y="1622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2783</xdr:rowOff>
    </xdr:from>
    <xdr:to>
      <xdr:col>67</xdr:col>
      <xdr:colOff>101600</xdr:colOff>
      <xdr:row>94</xdr:row>
      <xdr:rowOff>104383</xdr:rowOff>
    </xdr:to>
    <xdr:sp macro="" textlink="">
      <xdr:nvSpPr>
        <xdr:cNvPr id="715" name="フローチャート: 判断 714"/>
        <xdr:cNvSpPr/>
      </xdr:nvSpPr>
      <xdr:spPr>
        <a:xfrm>
          <a:off x="12763500" y="1611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95510</xdr:rowOff>
    </xdr:from>
    <xdr:ext cx="534377" cy="259045"/>
    <xdr:sp macro="" textlink="">
      <xdr:nvSpPr>
        <xdr:cNvPr id="716" name="テキスト ボックス 715"/>
        <xdr:cNvSpPr txBox="1"/>
      </xdr:nvSpPr>
      <xdr:spPr>
        <a:xfrm>
          <a:off x="12547111" y="1621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149544</xdr:rowOff>
    </xdr:from>
    <xdr:to>
      <xdr:col>85</xdr:col>
      <xdr:colOff>177800</xdr:colOff>
      <xdr:row>94</xdr:row>
      <xdr:rowOff>79694</xdr:rowOff>
    </xdr:to>
    <xdr:sp macro="" textlink="">
      <xdr:nvSpPr>
        <xdr:cNvPr id="722" name="楕円 721"/>
        <xdr:cNvSpPr/>
      </xdr:nvSpPr>
      <xdr:spPr>
        <a:xfrm>
          <a:off x="16268700" y="160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971</xdr:rowOff>
    </xdr:from>
    <xdr:ext cx="534377" cy="259045"/>
    <xdr:sp macro="" textlink="">
      <xdr:nvSpPr>
        <xdr:cNvPr id="723" name="公債費該当値テキスト"/>
        <xdr:cNvSpPr txBox="1"/>
      </xdr:nvSpPr>
      <xdr:spPr>
        <a:xfrm>
          <a:off x="16370300" y="1594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79473</xdr:rowOff>
    </xdr:from>
    <xdr:to>
      <xdr:col>81</xdr:col>
      <xdr:colOff>101600</xdr:colOff>
      <xdr:row>94</xdr:row>
      <xdr:rowOff>9623</xdr:rowOff>
    </xdr:to>
    <xdr:sp macro="" textlink="">
      <xdr:nvSpPr>
        <xdr:cNvPr id="724" name="楕円 723"/>
        <xdr:cNvSpPr/>
      </xdr:nvSpPr>
      <xdr:spPr>
        <a:xfrm>
          <a:off x="15430500" y="1602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26150</xdr:rowOff>
    </xdr:from>
    <xdr:ext cx="534377" cy="259045"/>
    <xdr:sp macro="" textlink="">
      <xdr:nvSpPr>
        <xdr:cNvPr id="725" name="テキスト ボックス 724"/>
        <xdr:cNvSpPr txBox="1"/>
      </xdr:nvSpPr>
      <xdr:spPr>
        <a:xfrm>
          <a:off x="15214111" y="1579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91284</xdr:rowOff>
    </xdr:from>
    <xdr:to>
      <xdr:col>76</xdr:col>
      <xdr:colOff>165100</xdr:colOff>
      <xdr:row>94</xdr:row>
      <xdr:rowOff>21434</xdr:rowOff>
    </xdr:to>
    <xdr:sp macro="" textlink="">
      <xdr:nvSpPr>
        <xdr:cNvPr id="726" name="楕円 725"/>
        <xdr:cNvSpPr/>
      </xdr:nvSpPr>
      <xdr:spPr>
        <a:xfrm>
          <a:off x="14541500" y="1603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37961</xdr:rowOff>
    </xdr:from>
    <xdr:ext cx="534377" cy="259045"/>
    <xdr:sp macro="" textlink="">
      <xdr:nvSpPr>
        <xdr:cNvPr id="727" name="テキスト ボックス 726"/>
        <xdr:cNvSpPr txBox="1"/>
      </xdr:nvSpPr>
      <xdr:spPr>
        <a:xfrm>
          <a:off x="14325111" y="1581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137832</xdr:rowOff>
    </xdr:from>
    <xdr:to>
      <xdr:col>72</xdr:col>
      <xdr:colOff>38100</xdr:colOff>
      <xdr:row>94</xdr:row>
      <xdr:rowOff>67982</xdr:rowOff>
    </xdr:to>
    <xdr:sp macro="" textlink="">
      <xdr:nvSpPr>
        <xdr:cNvPr id="728" name="楕円 727"/>
        <xdr:cNvSpPr/>
      </xdr:nvSpPr>
      <xdr:spPr>
        <a:xfrm>
          <a:off x="13652500" y="160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84509</xdr:rowOff>
    </xdr:from>
    <xdr:ext cx="534377" cy="259045"/>
    <xdr:sp macro="" textlink="">
      <xdr:nvSpPr>
        <xdr:cNvPr id="729" name="テキスト ボックス 728"/>
        <xdr:cNvSpPr txBox="1"/>
      </xdr:nvSpPr>
      <xdr:spPr>
        <a:xfrm>
          <a:off x="13436111" y="1585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78787</xdr:rowOff>
    </xdr:from>
    <xdr:to>
      <xdr:col>67</xdr:col>
      <xdr:colOff>101600</xdr:colOff>
      <xdr:row>94</xdr:row>
      <xdr:rowOff>8937</xdr:rowOff>
    </xdr:to>
    <xdr:sp macro="" textlink="">
      <xdr:nvSpPr>
        <xdr:cNvPr id="730" name="楕円 729"/>
        <xdr:cNvSpPr/>
      </xdr:nvSpPr>
      <xdr:spPr>
        <a:xfrm>
          <a:off x="12763500" y="1602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25464</xdr:rowOff>
    </xdr:from>
    <xdr:ext cx="534377" cy="259045"/>
    <xdr:sp macro="" textlink="">
      <xdr:nvSpPr>
        <xdr:cNvPr id="731" name="テキスト ボックス 730"/>
        <xdr:cNvSpPr txBox="1"/>
      </xdr:nvSpPr>
      <xdr:spPr>
        <a:xfrm>
          <a:off x="12547111" y="1579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5" name="テキスト ボックス 74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7" name="テキスト ボックス 74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9" name="テキスト ボックス 748"/>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51" name="テキスト ボックス 750"/>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3" name="テキスト ボックス 752"/>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13970</xdr:rowOff>
    </xdr:from>
    <xdr:to>
      <xdr:col>116</xdr:col>
      <xdr:colOff>62864</xdr:colOff>
      <xdr:row>39</xdr:row>
      <xdr:rowOff>44450</xdr:rowOff>
    </xdr:to>
    <xdr:cxnSp macro="">
      <xdr:nvCxnSpPr>
        <xdr:cNvPr id="755" name="直線コネクタ 754"/>
        <xdr:cNvCxnSpPr/>
      </xdr:nvCxnSpPr>
      <xdr:spPr>
        <a:xfrm flipV="1">
          <a:off x="22159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132097</xdr:rowOff>
    </xdr:from>
    <xdr:ext cx="378565" cy="259045"/>
    <xdr:sp macro="" textlink="">
      <xdr:nvSpPr>
        <xdr:cNvPr id="758" name="諸支出金最大値テキスト"/>
        <xdr:cNvSpPr txBox="1"/>
      </xdr:nvSpPr>
      <xdr:spPr>
        <a:xfrm>
          <a:off x="22212300" y="5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13970</xdr:rowOff>
    </xdr:from>
    <xdr:to>
      <xdr:col>116</xdr:col>
      <xdr:colOff>152400</xdr:colOff>
      <xdr:row>31</xdr:row>
      <xdr:rowOff>13970</xdr:rowOff>
    </xdr:to>
    <xdr:cxnSp macro="">
      <xdr:nvCxnSpPr>
        <xdr:cNvPr id="759" name="直線コネクタ 758"/>
        <xdr:cNvCxnSpPr/>
      </xdr:nvCxnSpPr>
      <xdr:spPr>
        <a:xfrm>
          <a:off x="22072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0" name="直線コネクタ 75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13932" cy="259045"/>
    <xdr:sp macro="" textlink="">
      <xdr:nvSpPr>
        <xdr:cNvPr id="761" name="諸支出金平均値テキスト"/>
        <xdr:cNvSpPr txBox="1"/>
      </xdr:nvSpPr>
      <xdr:spPr>
        <a:xfrm>
          <a:off x="22212300" y="64097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62" name="フローチャート: 判断 761"/>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3" name="直線コネクタ 76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4" name="フローチャート: 判断 763"/>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62247</xdr:rowOff>
    </xdr:from>
    <xdr:ext cx="313932" cy="259045"/>
    <xdr:sp macro="" textlink="">
      <xdr:nvSpPr>
        <xdr:cNvPr id="765" name="テキスト ボックス 764"/>
        <xdr:cNvSpPr txBox="1"/>
      </xdr:nvSpPr>
      <xdr:spPr>
        <a:xfrm>
          <a:off x="21166333" y="64058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6" name="直線コネクタ 76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62230</xdr:rowOff>
    </xdr:from>
    <xdr:to>
      <xdr:col>107</xdr:col>
      <xdr:colOff>101600</xdr:colOff>
      <xdr:row>38</xdr:row>
      <xdr:rowOff>163830</xdr:rowOff>
    </xdr:to>
    <xdr:sp macro="" textlink="">
      <xdr:nvSpPr>
        <xdr:cNvPr id="767" name="フローチャート: 判断 766"/>
        <xdr:cNvSpPr/>
      </xdr:nvSpPr>
      <xdr:spPr>
        <a:xfrm>
          <a:off x="20383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8907</xdr:rowOff>
    </xdr:from>
    <xdr:ext cx="313932" cy="259045"/>
    <xdr:sp macro="" textlink="">
      <xdr:nvSpPr>
        <xdr:cNvPr id="768" name="テキスト ボックス 767"/>
        <xdr:cNvSpPr txBox="1"/>
      </xdr:nvSpPr>
      <xdr:spPr>
        <a:xfrm>
          <a:off x="20277333" y="63525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9" name="直線コネクタ 76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165100</xdr:rowOff>
    </xdr:from>
    <xdr:to>
      <xdr:col>102</xdr:col>
      <xdr:colOff>165100</xdr:colOff>
      <xdr:row>38</xdr:row>
      <xdr:rowOff>95250</xdr:rowOff>
    </xdr:to>
    <xdr:sp macro="" textlink="">
      <xdr:nvSpPr>
        <xdr:cNvPr id="770" name="フローチャート: 判断 769"/>
        <xdr:cNvSpPr/>
      </xdr:nvSpPr>
      <xdr:spPr>
        <a:xfrm>
          <a:off x="19494500" y="650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111777</xdr:rowOff>
    </xdr:from>
    <xdr:ext cx="313932" cy="259045"/>
    <xdr:sp macro="" textlink="">
      <xdr:nvSpPr>
        <xdr:cNvPr id="771" name="テキスト ボックス 770"/>
        <xdr:cNvSpPr txBox="1"/>
      </xdr:nvSpPr>
      <xdr:spPr>
        <a:xfrm>
          <a:off x="19388333" y="62839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27940</xdr:rowOff>
    </xdr:from>
    <xdr:to>
      <xdr:col>98</xdr:col>
      <xdr:colOff>38100</xdr:colOff>
      <xdr:row>32</xdr:row>
      <xdr:rowOff>129540</xdr:rowOff>
    </xdr:to>
    <xdr:sp macro="" textlink="">
      <xdr:nvSpPr>
        <xdr:cNvPr id="772" name="フローチャート: 判断 771"/>
        <xdr:cNvSpPr/>
      </xdr:nvSpPr>
      <xdr:spPr>
        <a:xfrm>
          <a:off x="18605500" y="551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30</xdr:row>
      <xdr:rowOff>146067</xdr:rowOff>
    </xdr:from>
    <xdr:ext cx="378565" cy="259045"/>
    <xdr:sp macro="" textlink="">
      <xdr:nvSpPr>
        <xdr:cNvPr id="773" name="テキスト ボックス 772"/>
        <xdr:cNvSpPr txBox="1"/>
      </xdr:nvSpPr>
      <xdr:spPr>
        <a:xfrm>
          <a:off x="18467017" y="528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9" name="楕円 77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1" name="楕円 78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2" name="テキスト ボックス 78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3" name="楕円 78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4" name="テキスト ボックス 78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5" name="楕円 78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6" name="テキスト ボックス 78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7" name="楕円 78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8" name="テキスト ボックス 78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農林水産業費は、住民一人当たり１０万２，３７２円となっており、類似団体平均と比べ３万１，９７６円、鳥取県平均と比べ７万５４８円一人当たりコストが高くなっている。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近年農林水産業に力を入れていることにより、農林水産関係の補助金が伸びていることが住民一人当たりコストが高い要因である。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商工費は、住民一人当たり３万９，４６７円となっており、前年度に比べ２万４，８２８円高くなっている。これは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大山開山１３００年を見据えた大山参道のにぎわい復活のための複合商業施設建設事業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の実施により普通建設事業費が増加したことが主な要因である。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消防費は、住民一人当たり２万１，８０１円となっており、前年度に比べ１万４，４５４円低くなっている。平成２８年度実施の大型事業デジタル防災行政無線整備事業の事業完了による普通建設事業費が減少したことが主な要因で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鳥取県大山町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前年度と同様に財政調整基金の元金積立ては行わなかったが、基金の有価証券（債券）運用により基金利息が増となったため、財政調整基金の積立額が増となったため、財政調整基金残高の標準財政規模比が前年度と比べ</a:t>
          </a:r>
          <a:r>
            <a:rPr kumimoji="1" lang="en-US" altLang="ja-JP" sz="1000">
              <a:latin typeface="ＭＳ ゴシック" pitchFamily="49" charset="-128"/>
              <a:ea typeface="ＭＳ ゴシック" pitchFamily="49" charset="-128"/>
            </a:rPr>
            <a:t>1.05</a:t>
          </a:r>
          <a:r>
            <a:rPr kumimoji="1" lang="ja-JP" altLang="en-US" sz="1000">
              <a:latin typeface="ＭＳ ゴシック" pitchFamily="49" charset="-128"/>
              <a:ea typeface="ＭＳ ゴシック" pitchFamily="49" charset="-128"/>
            </a:rPr>
            <a:t>％増となっている。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合併算定替措置の縮減により普通交付税は減となったものの、職員給与などの人件費や大雪が少なかったことによる除雪経費など維持補修費の減、過去に借入れた起債償還完了による公債費の減により、前年度と比較し実質収支額が約</a:t>
          </a:r>
          <a:r>
            <a:rPr kumimoji="1" lang="en-US" altLang="ja-JP" sz="1000">
              <a:latin typeface="ＭＳ ゴシック" pitchFamily="49" charset="-128"/>
              <a:ea typeface="ＭＳ ゴシック" pitchFamily="49" charset="-128"/>
            </a:rPr>
            <a:t>3,900</a:t>
          </a:r>
          <a:r>
            <a:rPr kumimoji="1" lang="ja-JP" altLang="en-US" sz="1000">
              <a:latin typeface="ＭＳ ゴシック" pitchFamily="49" charset="-128"/>
              <a:ea typeface="ＭＳ ゴシック" pitchFamily="49" charset="-128"/>
            </a:rPr>
            <a:t>万円の増、標準財政規模に占める割合では</a:t>
          </a:r>
          <a:r>
            <a:rPr kumimoji="1" lang="en-US" altLang="ja-JP" sz="1000">
              <a:latin typeface="ＭＳ ゴシック" pitchFamily="49" charset="-128"/>
              <a:ea typeface="ＭＳ ゴシック" pitchFamily="49" charset="-128"/>
            </a:rPr>
            <a:t>0.82</a:t>
          </a:r>
          <a:r>
            <a:rPr kumimoji="1" lang="ja-JP" altLang="en-US" sz="1000">
              <a:latin typeface="ＭＳ ゴシック" pitchFamily="49" charset="-128"/>
              <a:ea typeface="ＭＳ ゴシック" pitchFamily="49" charset="-128"/>
            </a:rPr>
            <a:t>％の増となった。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実質単年度収支についても、単年度収支が約</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億</a:t>
          </a:r>
          <a:r>
            <a:rPr kumimoji="1" lang="en-US" altLang="ja-JP" sz="1000">
              <a:latin typeface="ＭＳ ゴシック" pitchFamily="49" charset="-128"/>
              <a:ea typeface="ＭＳ ゴシック" pitchFamily="49" charset="-128"/>
            </a:rPr>
            <a:t>3,000</a:t>
          </a:r>
          <a:r>
            <a:rPr kumimoji="1" lang="ja-JP" altLang="en-US" sz="1000">
              <a:latin typeface="ＭＳ ゴシック" pitchFamily="49" charset="-128"/>
              <a:ea typeface="ＭＳ ゴシック" pitchFamily="49" charset="-128"/>
            </a:rPr>
            <a:t>万円の増でプラスに転じたことが主な要因となり、標準財政規模に占める割合は、前年度と比べ</a:t>
          </a:r>
          <a:r>
            <a:rPr kumimoji="1" lang="en-US" altLang="ja-JP" sz="1000">
              <a:latin typeface="ＭＳ ゴシック" pitchFamily="49" charset="-128"/>
              <a:ea typeface="ＭＳ ゴシック" pitchFamily="49" charset="-128"/>
            </a:rPr>
            <a:t>1.89</a:t>
          </a:r>
          <a:r>
            <a:rPr kumimoji="1" lang="ja-JP" altLang="en-US" sz="1000">
              <a:latin typeface="ＭＳ ゴシック" pitchFamily="49" charset="-128"/>
              <a:ea typeface="ＭＳ ゴシック" pitchFamily="49" charset="-128"/>
            </a:rPr>
            <a:t>％の増で黒字に転じた。</a:t>
          </a:r>
          <a:endParaRPr kumimoji="1" lang="en-US" altLang="ja-JP" sz="10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鳥取県大山町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前年度同様平成２９年度もすべての会計で黒字決算となっている。今後も赤字決算を出すことのないよう、健全な財政運営の取組みを図る。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国民健康保険特別会計は、保険給付費が少なかった（前年度比約▲１億</a:t>
          </a:r>
          <a:r>
            <a:rPr kumimoji="1" lang="en-US" altLang="ja-JP" sz="1400">
              <a:latin typeface="ＭＳ ゴシック" pitchFamily="49" charset="-128"/>
              <a:ea typeface="ＭＳ ゴシック" pitchFamily="49" charset="-128"/>
            </a:rPr>
            <a:t>1,600</a:t>
          </a:r>
          <a:r>
            <a:rPr kumimoji="1" lang="ja-JP" altLang="en-US" sz="1400">
              <a:latin typeface="ＭＳ ゴシック" pitchFamily="49" charset="-128"/>
              <a:ea typeface="ＭＳ ゴシック" pitchFamily="49" charset="-128"/>
            </a:rPr>
            <a:t>万円）ことなどが主な要因となり、実質収支額が約</a:t>
          </a:r>
          <a:r>
            <a:rPr kumimoji="1" lang="en-US" altLang="ja-JP" sz="1400">
              <a:latin typeface="ＭＳ ゴシック" pitchFamily="49" charset="-128"/>
              <a:ea typeface="ＭＳ ゴシック" pitchFamily="49" charset="-128"/>
            </a:rPr>
            <a:t>7,800</a:t>
          </a:r>
          <a:r>
            <a:rPr kumimoji="1" lang="ja-JP" altLang="en-US" sz="1400">
              <a:latin typeface="ＭＳ ゴシック" pitchFamily="49" charset="-128"/>
              <a:ea typeface="ＭＳ ゴシック" pitchFamily="49" charset="-128"/>
            </a:rPr>
            <a:t>万円増、標準財政規模比１．１７％の増となった。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下水道事業・農業集落排水事業特別会計は、施設の老朽化が進み、長寿命化対策事業を行っており、今後工事実施により起債借入償還額が増加することが見込まれる。このため料金水準の適正化による歳入の確保を図るとともに、人口減少が予想される状況を考慮し、施設の統廃合等による施設の更新経費・維持管理経費等の歳出経費削減を進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11865814</v>
      </c>
      <c r="BO4" s="372"/>
      <c r="BP4" s="372"/>
      <c r="BQ4" s="372"/>
      <c r="BR4" s="372"/>
      <c r="BS4" s="372"/>
      <c r="BT4" s="372"/>
      <c r="BU4" s="373"/>
      <c r="BV4" s="371">
        <v>11890856</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7.9</v>
      </c>
      <c r="CU4" s="378"/>
      <c r="CV4" s="378"/>
      <c r="CW4" s="378"/>
      <c r="CX4" s="378"/>
      <c r="CY4" s="378"/>
      <c r="CZ4" s="378"/>
      <c r="DA4" s="379"/>
      <c r="DB4" s="377">
        <v>7.1</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11251536</v>
      </c>
      <c r="BO5" s="409"/>
      <c r="BP5" s="409"/>
      <c r="BQ5" s="409"/>
      <c r="BR5" s="409"/>
      <c r="BS5" s="409"/>
      <c r="BT5" s="409"/>
      <c r="BU5" s="410"/>
      <c r="BV5" s="408">
        <v>11094190</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91</v>
      </c>
      <c r="CU5" s="406"/>
      <c r="CV5" s="406"/>
      <c r="CW5" s="406"/>
      <c r="CX5" s="406"/>
      <c r="CY5" s="406"/>
      <c r="CZ5" s="406"/>
      <c r="DA5" s="407"/>
      <c r="DB5" s="405">
        <v>91.8</v>
      </c>
      <c r="DC5" s="406"/>
      <c r="DD5" s="406"/>
      <c r="DE5" s="406"/>
      <c r="DF5" s="406"/>
      <c r="DG5" s="406"/>
      <c r="DH5" s="406"/>
      <c r="DI5" s="407"/>
      <c r="DJ5" s="165"/>
      <c r="DK5" s="165"/>
      <c r="DL5" s="165"/>
      <c r="DM5" s="165"/>
      <c r="DN5" s="165"/>
      <c r="DO5" s="165"/>
    </row>
    <row r="6" spans="1:119" ht="18.75" customHeight="1" x14ac:dyDescent="0.15">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87</v>
      </c>
      <c r="AV6" s="441"/>
      <c r="AW6" s="441"/>
      <c r="AX6" s="441"/>
      <c r="AY6" s="442" t="s">
        <v>95</v>
      </c>
      <c r="AZ6" s="443"/>
      <c r="BA6" s="443"/>
      <c r="BB6" s="443"/>
      <c r="BC6" s="443"/>
      <c r="BD6" s="443"/>
      <c r="BE6" s="443"/>
      <c r="BF6" s="443"/>
      <c r="BG6" s="443"/>
      <c r="BH6" s="443"/>
      <c r="BI6" s="443"/>
      <c r="BJ6" s="443"/>
      <c r="BK6" s="443"/>
      <c r="BL6" s="443"/>
      <c r="BM6" s="444"/>
      <c r="BN6" s="408">
        <v>614278</v>
      </c>
      <c r="BO6" s="409"/>
      <c r="BP6" s="409"/>
      <c r="BQ6" s="409"/>
      <c r="BR6" s="409"/>
      <c r="BS6" s="409"/>
      <c r="BT6" s="409"/>
      <c r="BU6" s="410"/>
      <c r="BV6" s="408">
        <v>796666</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94.9</v>
      </c>
      <c r="CU6" s="446"/>
      <c r="CV6" s="446"/>
      <c r="CW6" s="446"/>
      <c r="CX6" s="446"/>
      <c r="CY6" s="446"/>
      <c r="CZ6" s="446"/>
      <c r="DA6" s="447"/>
      <c r="DB6" s="445">
        <v>95.6</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87</v>
      </c>
      <c r="AV7" s="441"/>
      <c r="AW7" s="441"/>
      <c r="AX7" s="441"/>
      <c r="AY7" s="442" t="s">
        <v>98</v>
      </c>
      <c r="AZ7" s="443"/>
      <c r="BA7" s="443"/>
      <c r="BB7" s="443"/>
      <c r="BC7" s="443"/>
      <c r="BD7" s="443"/>
      <c r="BE7" s="443"/>
      <c r="BF7" s="443"/>
      <c r="BG7" s="443"/>
      <c r="BH7" s="443"/>
      <c r="BI7" s="443"/>
      <c r="BJ7" s="443"/>
      <c r="BK7" s="443"/>
      <c r="BL7" s="443"/>
      <c r="BM7" s="444"/>
      <c r="BN7" s="408">
        <v>65417</v>
      </c>
      <c r="BO7" s="409"/>
      <c r="BP7" s="409"/>
      <c r="BQ7" s="409"/>
      <c r="BR7" s="409"/>
      <c r="BS7" s="409"/>
      <c r="BT7" s="409"/>
      <c r="BU7" s="410"/>
      <c r="BV7" s="408">
        <v>286803</v>
      </c>
      <c r="BW7" s="409"/>
      <c r="BX7" s="409"/>
      <c r="BY7" s="409"/>
      <c r="BZ7" s="409"/>
      <c r="CA7" s="409"/>
      <c r="CB7" s="409"/>
      <c r="CC7" s="410"/>
      <c r="CD7" s="411" t="s">
        <v>99</v>
      </c>
      <c r="CE7" s="412"/>
      <c r="CF7" s="412"/>
      <c r="CG7" s="412"/>
      <c r="CH7" s="412"/>
      <c r="CI7" s="412"/>
      <c r="CJ7" s="412"/>
      <c r="CK7" s="412"/>
      <c r="CL7" s="412"/>
      <c r="CM7" s="412"/>
      <c r="CN7" s="412"/>
      <c r="CO7" s="412"/>
      <c r="CP7" s="412"/>
      <c r="CQ7" s="412"/>
      <c r="CR7" s="412"/>
      <c r="CS7" s="413"/>
      <c r="CT7" s="408">
        <v>6913337</v>
      </c>
      <c r="CU7" s="409"/>
      <c r="CV7" s="409"/>
      <c r="CW7" s="409"/>
      <c r="CX7" s="409"/>
      <c r="CY7" s="409"/>
      <c r="CZ7" s="409"/>
      <c r="DA7" s="410"/>
      <c r="DB7" s="408">
        <v>7163351</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100</v>
      </c>
      <c r="AN8" s="438"/>
      <c r="AO8" s="438"/>
      <c r="AP8" s="438"/>
      <c r="AQ8" s="438"/>
      <c r="AR8" s="438"/>
      <c r="AS8" s="438"/>
      <c r="AT8" s="439"/>
      <c r="AU8" s="440" t="s">
        <v>101</v>
      </c>
      <c r="AV8" s="441"/>
      <c r="AW8" s="441"/>
      <c r="AX8" s="441"/>
      <c r="AY8" s="442" t="s">
        <v>102</v>
      </c>
      <c r="AZ8" s="443"/>
      <c r="BA8" s="443"/>
      <c r="BB8" s="443"/>
      <c r="BC8" s="443"/>
      <c r="BD8" s="443"/>
      <c r="BE8" s="443"/>
      <c r="BF8" s="443"/>
      <c r="BG8" s="443"/>
      <c r="BH8" s="443"/>
      <c r="BI8" s="443"/>
      <c r="BJ8" s="443"/>
      <c r="BK8" s="443"/>
      <c r="BL8" s="443"/>
      <c r="BM8" s="444"/>
      <c r="BN8" s="408">
        <v>548861</v>
      </c>
      <c r="BO8" s="409"/>
      <c r="BP8" s="409"/>
      <c r="BQ8" s="409"/>
      <c r="BR8" s="409"/>
      <c r="BS8" s="409"/>
      <c r="BT8" s="409"/>
      <c r="BU8" s="410"/>
      <c r="BV8" s="408">
        <v>509863</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0.26</v>
      </c>
      <c r="CU8" s="449"/>
      <c r="CV8" s="449"/>
      <c r="CW8" s="449"/>
      <c r="CX8" s="449"/>
      <c r="CY8" s="449"/>
      <c r="CZ8" s="449"/>
      <c r="DA8" s="450"/>
      <c r="DB8" s="448">
        <v>0.26</v>
      </c>
      <c r="DC8" s="449"/>
      <c r="DD8" s="449"/>
      <c r="DE8" s="449"/>
      <c r="DF8" s="449"/>
      <c r="DG8" s="449"/>
      <c r="DH8" s="449"/>
      <c r="DI8" s="450"/>
      <c r="DJ8" s="165"/>
      <c r="DK8" s="165"/>
      <c r="DL8" s="165"/>
      <c r="DM8" s="165"/>
      <c r="DN8" s="165"/>
      <c r="DO8" s="165"/>
    </row>
    <row r="9" spans="1:119" ht="18.75" customHeight="1" thickBot="1" x14ac:dyDescent="0.2">
      <c r="A9" s="166"/>
      <c r="B9" s="402" t="s">
        <v>104</v>
      </c>
      <c r="C9" s="403"/>
      <c r="D9" s="403"/>
      <c r="E9" s="403"/>
      <c r="F9" s="403"/>
      <c r="G9" s="403"/>
      <c r="H9" s="403"/>
      <c r="I9" s="403"/>
      <c r="J9" s="403"/>
      <c r="K9" s="451"/>
      <c r="L9" s="452" t="s">
        <v>105</v>
      </c>
      <c r="M9" s="453"/>
      <c r="N9" s="453"/>
      <c r="O9" s="453"/>
      <c r="P9" s="453"/>
      <c r="Q9" s="454"/>
      <c r="R9" s="455">
        <v>16470</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87</v>
      </c>
      <c r="AV9" s="441"/>
      <c r="AW9" s="441"/>
      <c r="AX9" s="441"/>
      <c r="AY9" s="442" t="s">
        <v>108</v>
      </c>
      <c r="AZ9" s="443"/>
      <c r="BA9" s="443"/>
      <c r="BB9" s="443"/>
      <c r="BC9" s="443"/>
      <c r="BD9" s="443"/>
      <c r="BE9" s="443"/>
      <c r="BF9" s="443"/>
      <c r="BG9" s="443"/>
      <c r="BH9" s="443"/>
      <c r="BI9" s="443"/>
      <c r="BJ9" s="443"/>
      <c r="BK9" s="443"/>
      <c r="BL9" s="443"/>
      <c r="BM9" s="444"/>
      <c r="BN9" s="408">
        <v>38998</v>
      </c>
      <c r="BO9" s="409"/>
      <c r="BP9" s="409"/>
      <c r="BQ9" s="409"/>
      <c r="BR9" s="409"/>
      <c r="BS9" s="409"/>
      <c r="BT9" s="409"/>
      <c r="BU9" s="410"/>
      <c r="BV9" s="408">
        <v>-98306</v>
      </c>
      <c r="BW9" s="409"/>
      <c r="BX9" s="409"/>
      <c r="BY9" s="409"/>
      <c r="BZ9" s="409"/>
      <c r="CA9" s="409"/>
      <c r="CB9" s="409"/>
      <c r="CC9" s="410"/>
      <c r="CD9" s="411" t="s">
        <v>109</v>
      </c>
      <c r="CE9" s="412"/>
      <c r="CF9" s="412"/>
      <c r="CG9" s="412"/>
      <c r="CH9" s="412"/>
      <c r="CI9" s="412"/>
      <c r="CJ9" s="412"/>
      <c r="CK9" s="412"/>
      <c r="CL9" s="412"/>
      <c r="CM9" s="412"/>
      <c r="CN9" s="412"/>
      <c r="CO9" s="412"/>
      <c r="CP9" s="412"/>
      <c r="CQ9" s="412"/>
      <c r="CR9" s="412"/>
      <c r="CS9" s="413"/>
      <c r="CT9" s="405">
        <v>17.100000000000001</v>
      </c>
      <c r="CU9" s="406"/>
      <c r="CV9" s="406"/>
      <c r="CW9" s="406"/>
      <c r="CX9" s="406"/>
      <c r="CY9" s="406"/>
      <c r="CZ9" s="406"/>
      <c r="DA9" s="407"/>
      <c r="DB9" s="405">
        <v>17.5</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110</v>
      </c>
      <c r="M10" s="438"/>
      <c r="N10" s="438"/>
      <c r="O10" s="438"/>
      <c r="P10" s="438"/>
      <c r="Q10" s="439"/>
      <c r="R10" s="459">
        <v>17491</v>
      </c>
      <c r="S10" s="460"/>
      <c r="T10" s="460"/>
      <c r="U10" s="460"/>
      <c r="V10" s="461"/>
      <c r="W10" s="396"/>
      <c r="X10" s="397"/>
      <c r="Y10" s="397"/>
      <c r="Z10" s="397"/>
      <c r="AA10" s="397"/>
      <c r="AB10" s="397"/>
      <c r="AC10" s="397"/>
      <c r="AD10" s="397"/>
      <c r="AE10" s="397"/>
      <c r="AF10" s="397"/>
      <c r="AG10" s="397"/>
      <c r="AH10" s="397"/>
      <c r="AI10" s="397"/>
      <c r="AJ10" s="397"/>
      <c r="AK10" s="397"/>
      <c r="AL10" s="400"/>
      <c r="AM10" s="437" t="s">
        <v>111</v>
      </c>
      <c r="AN10" s="438"/>
      <c r="AO10" s="438"/>
      <c r="AP10" s="438"/>
      <c r="AQ10" s="438"/>
      <c r="AR10" s="438"/>
      <c r="AS10" s="438"/>
      <c r="AT10" s="439"/>
      <c r="AU10" s="440" t="s">
        <v>112</v>
      </c>
      <c r="AV10" s="441"/>
      <c r="AW10" s="441"/>
      <c r="AX10" s="441"/>
      <c r="AY10" s="442" t="s">
        <v>113</v>
      </c>
      <c r="AZ10" s="443"/>
      <c r="BA10" s="443"/>
      <c r="BB10" s="443"/>
      <c r="BC10" s="443"/>
      <c r="BD10" s="443"/>
      <c r="BE10" s="443"/>
      <c r="BF10" s="443"/>
      <c r="BG10" s="443"/>
      <c r="BH10" s="443"/>
      <c r="BI10" s="443"/>
      <c r="BJ10" s="443"/>
      <c r="BK10" s="443"/>
      <c r="BL10" s="443"/>
      <c r="BM10" s="444"/>
      <c r="BN10" s="408">
        <v>8297</v>
      </c>
      <c r="BO10" s="409"/>
      <c r="BP10" s="409"/>
      <c r="BQ10" s="409"/>
      <c r="BR10" s="409"/>
      <c r="BS10" s="409"/>
      <c r="BT10" s="409"/>
      <c r="BU10" s="410"/>
      <c r="BV10" s="408">
        <v>11672</v>
      </c>
      <c r="BW10" s="409"/>
      <c r="BX10" s="409"/>
      <c r="BY10" s="409"/>
      <c r="BZ10" s="409"/>
      <c r="CA10" s="409"/>
      <c r="CB10" s="409"/>
      <c r="CC10" s="410"/>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118</v>
      </c>
      <c r="AV11" s="441"/>
      <c r="AW11" s="441"/>
      <c r="AX11" s="441"/>
      <c r="AY11" s="442" t="s">
        <v>119</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t="s">
        <v>121</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x14ac:dyDescent="0.15">
      <c r="A12" s="166"/>
      <c r="B12" s="468" t="s">
        <v>123</v>
      </c>
      <c r="C12" s="469"/>
      <c r="D12" s="469"/>
      <c r="E12" s="469"/>
      <c r="F12" s="469"/>
      <c r="G12" s="469"/>
      <c r="H12" s="469"/>
      <c r="I12" s="469"/>
      <c r="J12" s="469"/>
      <c r="K12" s="470"/>
      <c r="L12" s="477" t="s">
        <v>124</v>
      </c>
      <c r="M12" s="478"/>
      <c r="N12" s="478"/>
      <c r="O12" s="478"/>
      <c r="P12" s="478"/>
      <c r="Q12" s="479"/>
      <c r="R12" s="480">
        <v>16575</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87</v>
      </c>
      <c r="AV12" s="441"/>
      <c r="AW12" s="441"/>
      <c r="AX12" s="441"/>
      <c r="AY12" s="442" t="s">
        <v>128</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130</v>
      </c>
      <c r="CU12" s="449"/>
      <c r="CV12" s="449"/>
      <c r="CW12" s="449"/>
      <c r="CX12" s="449"/>
      <c r="CY12" s="449"/>
      <c r="CZ12" s="449"/>
      <c r="DA12" s="450"/>
      <c r="DB12" s="448" t="s">
        <v>122</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131</v>
      </c>
      <c r="N13" s="497"/>
      <c r="O13" s="497"/>
      <c r="P13" s="497"/>
      <c r="Q13" s="498"/>
      <c r="R13" s="489">
        <v>16478</v>
      </c>
      <c r="S13" s="490"/>
      <c r="T13" s="490"/>
      <c r="U13" s="490"/>
      <c r="V13" s="491"/>
      <c r="W13" s="424" t="s">
        <v>132</v>
      </c>
      <c r="X13" s="425"/>
      <c r="Y13" s="425"/>
      <c r="Z13" s="425"/>
      <c r="AA13" s="425"/>
      <c r="AB13" s="415"/>
      <c r="AC13" s="459">
        <v>2252</v>
      </c>
      <c r="AD13" s="460"/>
      <c r="AE13" s="460"/>
      <c r="AF13" s="460"/>
      <c r="AG13" s="499"/>
      <c r="AH13" s="459">
        <v>2570</v>
      </c>
      <c r="AI13" s="460"/>
      <c r="AJ13" s="460"/>
      <c r="AK13" s="460"/>
      <c r="AL13" s="461"/>
      <c r="AM13" s="437" t="s">
        <v>133</v>
      </c>
      <c r="AN13" s="438"/>
      <c r="AO13" s="438"/>
      <c r="AP13" s="438"/>
      <c r="AQ13" s="438"/>
      <c r="AR13" s="438"/>
      <c r="AS13" s="438"/>
      <c r="AT13" s="439"/>
      <c r="AU13" s="440" t="s">
        <v>118</v>
      </c>
      <c r="AV13" s="441"/>
      <c r="AW13" s="441"/>
      <c r="AX13" s="441"/>
      <c r="AY13" s="442" t="s">
        <v>134</v>
      </c>
      <c r="AZ13" s="443"/>
      <c r="BA13" s="443"/>
      <c r="BB13" s="443"/>
      <c r="BC13" s="443"/>
      <c r="BD13" s="443"/>
      <c r="BE13" s="443"/>
      <c r="BF13" s="443"/>
      <c r="BG13" s="443"/>
      <c r="BH13" s="443"/>
      <c r="BI13" s="443"/>
      <c r="BJ13" s="443"/>
      <c r="BK13" s="443"/>
      <c r="BL13" s="443"/>
      <c r="BM13" s="444"/>
      <c r="BN13" s="408">
        <v>47295</v>
      </c>
      <c r="BO13" s="409"/>
      <c r="BP13" s="409"/>
      <c r="BQ13" s="409"/>
      <c r="BR13" s="409"/>
      <c r="BS13" s="409"/>
      <c r="BT13" s="409"/>
      <c r="BU13" s="410"/>
      <c r="BV13" s="408">
        <v>-86634</v>
      </c>
      <c r="BW13" s="409"/>
      <c r="BX13" s="409"/>
      <c r="BY13" s="409"/>
      <c r="BZ13" s="409"/>
      <c r="CA13" s="409"/>
      <c r="CB13" s="409"/>
      <c r="CC13" s="410"/>
      <c r="CD13" s="411" t="s">
        <v>135</v>
      </c>
      <c r="CE13" s="412"/>
      <c r="CF13" s="412"/>
      <c r="CG13" s="412"/>
      <c r="CH13" s="412"/>
      <c r="CI13" s="412"/>
      <c r="CJ13" s="412"/>
      <c r="CK13" s="412"/>
      <c r="CL13" s="412"/>
      <c r="CM13" s="412"/>
      <c r="CN13" s="412"/>
      <c r="CO13" s="412"/>
      <c r="CP13" s="412"/>
      <c r="CQ13" s="412"/>
      <c r="CR13" s="412"/>
      <c r="CS13" s="413"/>
      <c r="CT13" s="405">
        <v>9.6999999999999993</v>
      </c>
      <c r="CU13" s="406"/>
      <c r="CV13" s="406"/>
      <c r="CW13" s="406"/>
      <c r="CX13" s="406"/>
      <c r="CY13" s="406"/>
      <c r="CZ13" s="406"/>
      <c r="DA13" s="407"/>
      <c r="DB13" s="405">
        <v>8.6999999999999993</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136</v>
      </c>
      <c r="M14" s="487"/>
      <c r="N14" s="487"/>
      <c r="O14" s="487"/>
      <c r="P14" s="487"/>
      <c r="Q14" s="488"/>
      <c r="R14" s="489">
        <v>16799</v>
      </c>
      <c r="S14" s="490"/>
      <c r="T14" s="490"/>
      <c r="U14" s="490"/>
      <c r="V14" s="491"/>
      <c r="W14" s="398"/>
      <c r="X14" s="399"/>
      <c r="Y14" s="399"/>
      <c r="Z14" s="399"/>
      <c r="AA14" s="399"/>
      <c r="AB14" s="388"/>
      <c r="AC14" s="492">
        <v>25.9</v>
      </c>
      <c r="AD14" s="493"/>
      <c r="AE14" s="493"/>
      <c r="AF14" s="493"/>
      <c r="AG14" s="494"/>
      <c r="AH14" s="492">
        <v>28</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137</v>
      </c>
      <c r="CE14" s="501"/>
      <c r="CF14" s="501"/>
      <c r="CG14" s="501"/>
      <c r="CH14" s="501"/>
      <c r="CI14" s="501"/>
      <c r="CJ14" s="501"/>
      <c r="CK14" s="501"/>
      <c r="CL14" s="501"/>
      <c r="CM14" s="501"/>
      <c r="CN14" s="501"/>
      <c r="CO14" s="501"/>
      <c r="CP14" s="501"/>
      <c r="CQ14" s="501"/>
      <c r="CR14" s="501"/>
      <c r="CS14" s="502"/>
      <c r="CT14" s="503">
        <v>9.6999999999999993</v>
      </c>
      <c r="CU14" s="504"/>
      <c r="CV14" s="504"/>
      <c r="CW14" s="504"/>
      <c r="CX14" s="504"/>
      <c r="CY14" s="504"/>
      <c r="CZ14" s="504"/>
      <c r="DA14" s="505"/>
      <c r="DB14" s="503" t="s">
        <v>122</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131</v>
      </c>
      <c r="N15" s="497"/>
      <c r="O15" s="497"/>
      <c r="P15" s="497"/>
      <c r="Q15" s="498"/>
      <c r="R15" s="489">
        <v>16725</v>
      </c>
      <c r="S15" s="490"/>
      <c r="T15" s="490"/>
      <c r="U15" s="490"/>
      <c r="V15" s="491"/>
      <c r="W15" s="424" t="s">
        <v>138</v>
      </c>
      <c r="X15" s="425"/>
      <c r="Y15" s="425"/>
      <c r="Z15" s="425"/>
      <c r="AA15" s="425"/>
      <c r="AB15" s="415"/>
      <c r="AC15" s="459">
        <v>1688</v>
      </c>
      <c r="AD15" s="460"/>
      <c r="AE15" s="460"/>
      <c r="AF15" s="460"/>
      <c r="AG15" s="499"/>
      <c r="AH15" s="459">
        <v>1804</v>
      </c>
      <c r="AI15" s="460"/>
      <c r="AJ15" s="460"/>
      <c r="AK15" s="460"/>
      <c r="AL15" s="461"/>
      <c r="AM15" s="437"/>
      <c r="AN15" s="438"/>
      <c r="AO15" s="438"/>
      <c r="AP15" s="438"/>
      <c r="AQ15" s="438"/>
      <c r="AR15" s="438"/>
      <c r="AS15" s="438"/>
      <c r="AT15" s="439"/>
      <c r="AU15" s="440"/>
      <c r="AV15" s="441"/>
      <c r="AW15" s="441"/>
      <c r="AX15" s="441"/>
      <c r="AY15" s="368" t="s">
        <v>139</v>
      </c>
      <c r="AZ15" s="369"/>
      <c r="BA15" s="369"/>
      <c r="BB15" s="369"/>
      <c r="BC15" s="369"/>
      <c r="BD15" s="369"/>
      <c r="BE15" s="369"/>
      <c r="BF15" s="369"/>
      <c r="BG15" s="369"/>
      <c r="BH15" s="369"/>
      <c r="BI15" s="369"/>
      <c r="BJ15" s="369"/>
      <c r="BK15" s="369"/>
      <c r="BL15" s="369"/>
      <c r="BM15" s="370"/>
      <c r="BN15" s="371">
        <v>1485485</v>
      </c>
      <c r="BO15" s="372"/>
      <c r="BP15" s="372"/>
      <c r="BQ15" s="372"/>
      <c r="BR15" s="372"/>
      <c r="BS15" s="372"/>
      <c r="BT15" s="372"/>
      <c r="BU15" s="373"/>
      <c r="BV15" s="371">
        <v>1537754</v>
      </c>
      <c r="BW15" s="372"/>
      <c r="BX15" s="372"/>
      <c r="BY15" s="372"/>
      <c r="BZ15" s="372"/>
      <c r="CA15" s="372"/>
      <c r="CB15" s="372"/>
      <c r="CC15" s="373"/>
      <c r="CD15" s="506" t="s">
        <v>140</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141</v>
      </c>
      <c r="M16" s="517"/>
      <c r="N16" s="517"/>
      <c r="O16" s="517"/>
      <c r="P16" s="517"/>
      <c r="Q16" s="518"/>
      <c r="R16" s="509" t="s">
        <v>142</v>
      </c>
      <c r="S16" s="510"/>
      <c r="T16" s="510"/>
      <c r="U16" s="510"/>
      <c r="V16" s="511"/>
      <c r="W16" s="398"/>
      <c r="X16" s="399"/>
      <c r="Y16" s="399"/>
      <c r="Z16" s="399"/>
      <c r="AA16" s="399"/>
      <c r="AB16" s="388"/>
      <c r="AC16" s="492">
        <v>19.399999999999999</v>
      </c>
      <c r="AD16" s="493"/>
      <c r="AE16" s="493"/>
      <c r="AF16" s="493"/>
      <c r="AG16" s="494"/>
      <c r="AH16" s="492">
        <v>19.600000000000001</v>
      </c>
      <c r="AI16" s="493"/>
      <c r="AJ16" s="493"/>
      <c r="AK16" s="493"/>
      <c r="AL16" s="495"/>
      <c r="AM16" s="437"/>
      <c r="AN16" s="438"/>
      <c r="AO16" s="438"/>
      <c r="AP16" s="438"/>
      <c r="AQ16" s="438"/>
      <c r="AR16" s="438"/>
      <c r="AS16" s="438"/>
      <c r="AT16" s="439"/>
      <c r="AU16" s="440"/>
      <c r="AV16" s="441"/>
      <c r="AW16" s="441"/>
      <c r="AX16" s="441"/>
      <c r="AY16" s="442" t="s">
        <v>143</v>
      </c>
      <c r="AZ16" s="443"/>
      <c r="BA16" s="443"/>
      <c r="BB16" s="443"/>
      <c r="BC16" s="443"/>
      <c r="BD16" s="443"/>
      <c r="BE16" s="443"/>
      <c r="BF16" s="443"/>
      <c r="BG16" s="443"/>
      <c r="BH16" s="443"/>
      <c r="BI16" s="443"/>
      <c r="BJ16" s="443"/>
      <c r="BK16" s="443"/>
      <c r="BL16" s="443"/>
      <c r="BM16" s="444"/>
      <c r="BN16" s="408">
        <v>5946158</v>
      </c>
      <c r="BO16" s="409"/>
      <c r="BP16" s="409"/>
      <c r="BQ16" s="409"/>
      <c r="BR16" s="409"/>
      <c r="BS16" s="409"/>
      <c r="BT16" s="409"/>
      <c r="BU16" s="410"/>
      <c r="BV16" s="408">
        <v>5987912</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144</v>
      </c>
      <c r="N17" s="513"/>
      <c r="O17" s="513"/>
      <c r="P17" s="513"/>
      <c r="Q17" s="514"/>
      <c r="R17" s="509" t="s">
        <v>145</v>
      </c>
      <c r="S17" s="510"/>
      <c r="T17" s="510"/>
      <c r="U17" s="510"/>
      <c r="V17" s="511"/>
      <c r="W17" s="424" t="s">
        <v>146</v>
      </c>
      <c r="X17" s="425"/>
      <c r="Y17" s="425"/>
      <c r="Z17" s="425"/>
      <c r="AA17" s="425"/>
      <c r="AB17" s="415"/>
      <c r="AC17" s="459">
        <v>4753</v>
      </c>
      <c r="AD17" s="460"/>
      <c r="AE17" s="460"/>
      <c r="AF17" s="460"/>
      <c r="AG17" s="499"/>
      <c r="AH17" s="459">
        <v>4809</v>
      </c>
      <c r="AI17" s="460"/>
      <c r="AJ17" s="460"/>
      <c r="AK17" s="460"/>
      <c r="AL17" s="461"/>
      <c r="AM17" s="437"/>
      <c r="AN17" s="438"/>
      <c r="AO17" s="438"/>
      <c r="AP17" s="438"/>
      <c r="AQ17" s="438"/>
      <c r="AR17" s="438"/>
      <c r="AS17" s="438"/>
      <c r="AT17" s="439"/>
      <c r="AU17" s="440"/>
      <c r="AV17" s="441"/>
      <c r="AW17" s="441"/>
      <c r="AX17" s="441"/>
      <c r="AY17" s="442" t="s">
        <v>147</v>
      </c>
      <c r="AZ17" s="443"/>
      <c r="BA17" s="443"/>
      <c r="BB17" s="443"/>
      <c r="BC17" s="443"/>
      <c r="BD17" s="443"/>
      <c r="BE17" s="443"/>
      <c r="BF17" s="443"/>
      <c r="BG17" s="443"/>
      <c r="BH17" s="443"/>
      <c r="BI17" s="443"/>
      <c r="BJ17" s="443"/>
      <c r="BK17" s="443"/>
      <c r="BL17" s="443"/>
      <c r="BM17" s="444"/>
      <c r="BN17" s="408">
        <v>1867233</v>
      </c>
      <c r="BO17" s="409"/>
      <c r="BP17" s="409"/>
      <c r="BQ17" s="409"/>
      <c r="BR17" s="409"/>
      <c r="BS17" s="409"/>
      <c r="BT17" s="409"/>
      <c r="BU17" s="410"/>
      <c r="BV17" s="408">
        <v>1929594</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148</v>
      </c>
      <c r="C18" s="451"/>
      <c r="D18" s="451"/>
      <c r="E18" s="520"/>
      <c r="F18" s="520"/>
      <c r="G18" s="520"/>
      <c r="H18" s="520"/>
      <c r="I18" s="520"/>
      <c r="J18" s="520"/>
      <c r="K18" s="520"/>
      <c r="L18" s="521">
        <v>189.83</v>
      </c>
      <c r="M18" s="521"/>
      <c r="N18" s="521"/>
      <c r="O18" s="521"/>
      <c r="P18" s="521"/>
      <c r="Q18" s="521"/>
      <c r="R18" s="522"/>
      <c r="S18" s="522"/>
      <c r="T18" s="522"/>
      <c r="U18" s="522"/>
      <c r="V18" s="523"/>
      <c r="W18" s="426"/>
      <c r="X18" s="427"/>
      <c r="Y18" s="427"/>
      <c r="Z18" s="427"/>
      <c r="AA18" s="427"/>
      <c r="AB18" s="418"/>
      <c r="AC18" s="524">
        <v>54.7</v>
      </c>
      <c r="AD18" s="525"/>
      <c r="AE18" s="525"/>
      <c r="AF18" s="525"/>
      <c r="AG18" s="526"/>
      <c r="AH18" s="524">
        <v>52.4</v>
      </c>
      <c r="AI18" s="525"/>
      <c r="AJ18" s="525"/>
      <c r="AK18" s="525"/>
      <c r="AL18" s="527"/>
      <c r="AM18" s="437"/>
      <c r="AN18" s="438"/>
      <c r="AO18" s="438"/>
      <c r="AP18" s="438"/>
      <c r="AQ18" s="438"/>
      <c r="AR18" s="438"/>
      <c r="AS18" s="438"/>
      <c r="AT18" s="439"/>
      <c r="AU18" s="440"/>
      <c r="AV18" s="441"/>
      <c r="AW18" s="441"/>
      <c r="AX18" s="441"/>
      <c r="AY18" s="442" t="s">
        <v>149</v>
      </c>
      <c r="AZ18" s="443"/>
      <c r="BA18" s="443"/>
      <c r="BB18" s="443"/>
      <c r="BC18" s="443"/>
      <c r="BD18" s="443"/>
      <c r="BE18" s="443"/>
      <c r="BF18" s="443"/>
      <c r="BG18" s="443"/>
      <c r="BH18" s="443"/>
      <c r="BI18" s="443"/>
      <c r="BJ18" s="443"/>
      <c r="BK18" s="443"/>
      <c r="BL18" s="443"/>
      <c r="BM18" s="444"/>
      <c r="BN18" s="408">
        <v>6362381</v>
      </c>
      <c r="BO18" s="409"/>
      <c r="BP18" s="409"/>
      <c r="BQ18" s="409"/>
      <c r="BR18" s="409"/>
      <c r="BS18" s="409"/>
      <c r="BT18" s="409"/>
      <c r="BU18" s="410"/>
      <c r="BV18" s="408">
        <v>6541800</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150</v>
      </c>
      <c r="C19" s="451"/>
      <c r="D19" s="451"/>
      <c r="E19" s="520"/>
      <c r="F19" s="520"/>
      <c r="G19" s="520"/>
      <c r="H19" s="520"/>
      <c r="I19" s="520"/>
      <c r="J19" s="520"/>
      <c r="K19" s="520"/>
      <c r="L19" s="528">
        <v>87</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151</v>
      </c>
      <c r="AZ19" s="443"/>
      <c r="BA19" s="443"/>
      <c r="BB19" s="443"/>
      <c r="BC19" s="443"/>
      <c r="BD19" s="443"/>
      <c r="BE19" s="443"/>
      <c r="BF19" s="443"/>
      <c r="BG19" s="443"/>
      <c r="BH19" s="443"/>
      <c r="BI19" s="443"/>
      <c r="BJ19" s="443"/>
      <c r="BK19" s="443"/>
      <c r="BL19" s="443"/>
      <c r="BM19" s="444"/>
      <c r="BN19" s="408">
        <v>7972149</v>
      </c>
      <c r="BO19" s="409"/>
      <c r="BP19" s="409"/>
      <c r="BQ19" s="409"/>
      <c r="BR19" s="409"/>
      <c r="BS19" s="409"/>
      <c r="BT19" s="409"/>
      <c r="BU19" s="410"/>
      <c r="BV19" s="408">
        <v>8210780</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152</v>
      </c>
      <c r="C20" s="451"/>
      <c r="D20" s="451"/>
      <c r="E20" s="520"/>
      <c r="F20" s="520"/>
      <c r="G20" s="520"/>
      <c r="H20" s="520"/>
      <c r="I20" s="520"/>
      <c r="J20" s="520"/>
      <c r="K20" s="520"/>
      <c r="L20" s="528">
        <v>5300</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153</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154</v>
      </c>
      <c r="C22" s="543"/>
      <c r="D22" s="544"/>
      <c r="E22" s="420" t="s">
        <v>1</v>
      </c>
      <c r="F22" s="425"/>
      <c r="G22" s="425"/>
      <c r="H22" s="425"/>
      <c r="I22" s="425"/>
      <c r="J22" s="425"/>
      <c r="K22" s="415"/>
      <c r="L22" s="420" t="s">
        <v>155</v>
      </c>
      <c r="M22" s="425"/>
      <c r="N22" s="425"/>
      <c r="O22" s="425"/>
      <c r="P22" s="415"/>
      <c r="Q22" s="551" t="s">
        <v>156</v>
      </c>
      <c r="R22" s="552"/>
      <c r="S22" s="552"/>
      <c r="T22" s="552"/>
      <c r="U22" s="552"/>
      <c r="V22" s="553"/>
      <c r="W22" s="557" t="s">
        <v>157</v>
      </c>
      <c r="X22" s="543"/>
      <c r="Y22" s="544"/>
      <c r="Z22" s="420" t="s">
        <v>1</v>
      </c>
      <c r="AA22" s="425"/>
      <c r="AB22" s="425"/>
      <c r="AC22" s="425"/>
      <c r="AD22" s="425"/>
      <c r="AE22" s="425"/>
      <c r="AF22" s="425"/>
      <c r="AG22" s="415"/>
      <c r="AH22" s="570" t="s">
        <v>158</v>
      </c>
      <c r="AI22" s="425"/>
      <c r="AJ22" s="425"/>
      <c r="AK22" s="425"/>
      <c r="AL22" s="415"/>
      <c r="AM22" s="570" t="s">
        <v>159</v>
      </c>
      <c r="AN22" s="571"/>
      <c r="AO22" s="571"/>
      <c r="AP22" s="571"/>
      <c r="AQ22" s="571"/>
      <c r="AR22" s="572"/>
      <c r="AS22" s="551" t="s">
        <v>156</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160</v>
      </c>
      <c r="AZ23" s="369"/>
      <c r="BA23" s="369"/>
      <c r="BB23" s="369"/>
      <c r="BC23" s="369"/>
      <c r="BD23" s="369"/>
      <c r="BE23" s="369"/>
      <c r="BF23" s="369"/>
      <c r="BG23" s="369"/>
      <c r="BH23" s="369"/>
      <c r="BI23" s="369"/>
      <c r="BJ23" s="369"/>
      <c r="BK23" s="369"/>
      <c r="BL23" s="369"/>
      <c r="BM23" s="370"/>
      <c r="BN23" s="408">
        <v>10767196</v>
      </c>
      <c r="BO23" s="409"/>
      <c r="BP23" s="409"/>
      <c r="BQ23" s="409"/>
      <c r="BR23" s="409"/>
      <c r="BS23" s="409"/>
      <c r="BT23" s="409"/>
      <c r="BU23" s="410"/>
      <c r="BV23" s="408">
        <v>10817347</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161</v>
      </c>
      <c r="F24" s="438"/>
      <c r="G24" s="438"/>
      <c r="H24" s="438"/>
      <c r="I24" s="438"/>
      <c r="J24" s="438"/>
      <c r="K24" s="439"/>
      <c r="L24" s="459">
        <v>1</v>
      </c>
      <c r="M24" s="460"/>
      <c r="N24" s="460"/>
      <c r="O24" s="460"/>
      <c r="P24" s="499"/>
      <c r="Q24" s="459">
        <v>8100</v>
      </c>
      <c r="R24" s="460"/>
      <c r="S24" s="460"/>
      <c r="T24" s="460"/>
      <c r="U24" s="460"/>
      <c r="V24" s="499"/>
      <c r="W24" s="558"/>
      <c r="X24" s="546"/>
      <c r="Y24" s="547"/>
      <c r="Z24" s="458" t="s">
        <v>162</v>
      </c>
      <c r="AA24" s="438"/>
      <c r="AB24" s="438"/>
      <c r="AC24" s="438"/>
      <c r="AD24" s="438"/>
      <c r="AE24" s="438"/>
      <c r="AF24" s="438"/>
      <c r="AG24" s="439"/>
      <c r="AH24" s="459">
        <v>181</v>
      </c>
      <c r="AI24" s="460"/>
      <c r="AJ24" s="460"/>
      <c r="AK24" s="460"/>
      <c r="AL24" s="499"/>
      <c r="AM24" s="459">
        <v>573046</v>
      </c>
      <c r="AN24" s="460"/>
      <c r="AO24" s="460"/>
      <c r="AP24" s="460"/>
      <c r="AQ24" s="460"/>
      <c r="AR24" s="499"/>
      <c r="AS24" s="459">
        <v>3166</v>
      </c>
      <c r="AT24" s="460"/>
      <c r="AU24" s="460"/>
      <c r="AV24" s="460"/>
      <c r="AW24" s="460"/>
      <c r="AX24" s="461"/>
      <c r="AY24" s="578" t="s">
        <v>163</v>
      </c>
      <c r="AZ24" s="579"/>
      <c r="BA24" s="579"/>
      <c r="BB24" s="579"/>
      <c r="BC24" s="579"/>
      <c r="BD24" s="579"/>
      <c r="BE24" s="579"/>
      <c r="BF24" s="579"/>
      <c r="BG24" s="579"/>
      <c r="BH24" s="579"/>
      <c r="BI24" s="579"/>
      <c r="BJ24" s="579"/>
      <c r="BK24" s="579"/>
      <c r="BL24" s="579"/>
      <c r="BM24" s="580"/>
      <c r="BN24" s="408">
        <v>6610668</v>
      </c>
      <c r="BO24" s="409"/>
      <c r="BP24" s="409"/>
      <c r="BQ24" s="409"/>
      <c r="BR24" s="409"/>
      <c r="BS24" s="409"/>
      <c r="BT24" s="409"/>
      <c r="BU24" s="410"/>
      <c r="BV24" s="408">
        <v>6608251</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164</v>
      </c>
      <c r="F25" s="438"/>
      <c r="G25" s="438"/>
      <c r="H25" s="438"/>
      <c r="I25" s="438"/>
      <c r="J25" s="438"/>
      <c r="K25" s="439"/>
      <c r="L25" s="459">
        <v>1</v>
      </c>
      <c r="M25" s="460"/>
      <c r="N25" s="460"/>
      <c r="O25" s="460"/>
      <c r="P25" s="499"/>
      <c r="Q25" s="459">
        <v>6480</v>
      </c>
      <c r="R25" s="460"/>
      <c r="S25" s="460"/>
      <c r="T25" s="460"/>
      <c r="U25" s="460"/>
      <c r="V25" s="499"/>
      <c r="W25" s="558"/>
      <c r="X25" s="546"/>
      <c r="Y25" s="547"/>
      <c r="Z25" s="458" t="s">
        <v>165</v>
      </c>
      <c r="AA25" s="438"/>
      <c r="AB25" s="438"/>
      <c r="AC25" s="438"/>
      <c r="AD25" s="438"/>
      <c r="AE25" s="438"/>
      <c r="AF25" s="438"/>
      <c r="AG25" s="439"/>
      <c r="AH25" s="459" t="s">
        <v>122</v>
      </c>
      <c r="AI25" s="460"/>
      <c r="AJ25" s="460"/>
      <c r="AK25" s="460"/>
      <c r="AL25" s="499"/>
      <c r="AM25" s="459" t="s">
        <v>166</v>
      </c>
      <c r="AN25" s="460"/>
      <c r="AO25" s="460"/>
      <c r="AP25" s="460"/>
      <c r="AQ25" s="460"/>
      <c r="AR25" s="499"/>
      <c r="AS25" s="459" t="s">
        <v>122</v>
      </c>
      <c r="AT25" s="460"/>
      <c r="AU25" s="460"/>
      <c r="AV25" s="460"/>
      <c r="AW25" s="460"/>
      <c r="AX25" s="461"/>
      <c r="AY25" s="368" t="s">
        <v>167</v>
      </c>
      <c r="AZ25" s="369"/>
      <c r="BA25" s="369"/>
      <c r="BB25" s="369"/>
      <c r="BC25" s="369"/>
      <c r="BD25" s="369"/>
      <c r="BE25" s="369"/>
      <c r="BF25" s="369"/>
      <c r="BG25" s="369"/>
      <c r="BH25" s="369"/>
      <c r="BI25" s="369"/>
      <c r="BJ25" s="369"/>
      <c r="BK25" s="369"/>
      <c r="BL25" s="369"/>
      <c r="BM25" s="370"/>
      <c r="BN25" s="371">
        <v>438856</v>
      </c>
      <c r="BO25" s="372"/>
      <c r="BP25" s="372"/>
      <c r="BQ25" s="372"/>
      <c r="BR25" s="372"/>
      <c r="BS25" s="372"/>
      <c r="BT25" s="372"/>
      <c r="BU25" s="373"/>
      <c r="BV25" s="371">
        <v>392361</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168</v>
      </c>
      <c r="F26" s="438"/>
      <c r="G26" s="438"/>
      <c r="H26" s="438"/>
      <c r="I26" s="438"/>
      <c r="J26" s="438"/>
      <c r="K26" s="439"/>
      <c r="L26" s="459">
        <v>1</v>
      </c>
      <c r="M26" s="460"/>
      <c r="N26" s="460"/>
      <c r="O26" s="460"/>
      <c r="P26" s="499"/>
      <c r="Q26" s="459">
        <v>5776</v>
      </c>
      <c r="R26" s="460"/>
      <c r="S26" s="460"/>
      <c r="T26" s="460"/>
      <c r="U26" s="460"/>
      <c r="V26" s="499"/>
      <c r="W26" s="558"/>
      <c r="X26" s="546"/>
      <c r="Y26" s="547"/>
      <c r="Z26" s="458" t="s">
        <v>169</v>
      </c>
      <c r="AA26" s="568"/>
      <c r="AB26" s="568"/>
      <c r="AC26" s="568"/>
      <c r="AD26" s="568"/>
      <c r="AE26" s="568"/>
      <c r="AF26" s="568"/>
      <c r="AG26" s="569"/>
      <c r="AH26" s="459">
        <v>14</v>
      </c>
      <c r="AI26" s="460"/>
      <c r="AJ26" s="460"/>
      <c r="AK26" s="460"/>
      <c r="AL26" s="499"/>
      <c r="AM26" s="459">
        <v>46914</v>
      </c>
      <c r="AN26" s="460"/>
      <c r="AO26" s="460"/>
      <c r="AP26" s="460"/>
      <c r="AQ26" s="460"/>
      <c r="AR26" s="499"/>
      <c r="AS26" s="459">
        <v>3351</v>
      </c>
      <c r="AT26" s="460"/>
      <c r="AU26" s="460"/>
      <c r="AV26" s="460"/>
      <c r="AW26" s="460"/>
      <c r="AX26" s="461"/>
      <c r="AY26" s="411" t="s">
        <v>170</v>
      </c>
      <c r="AZ26" s="412"/>
      <c r="BA26" s="412"/>
      <c r="BB26" s="412"/>
      <c r="BC26" s="412"/>
      <c r="BD26" s="412"/>
      <c r="BE26" s="412"/>
      <c r="BF26" s="412"/>
      <c r="BG26" s="412"/>
      <c r="BH26" s="412"/>
      <c r="BI26" s="412"/>
      <c r="BJ26" s="412"/>
      <c r="BK26" s="412"/>
      <c r="BL26" s="412"/>
      <c r="BM26" s="413"/>
      <c r="BN26" s="408" t="s">
        <v>122</v>
      </c>
      <c r="BO26" s="409"/>
      <c r="BP26" s="409"/>
      <c r="BQ26" s="409"/>
      <c r="BR26" s="409"/>
      <c r="BS26" s="409"/>
      <c r="BT26" s="409"/>
      <c r="BU26" s="410"/>
      <c r="BV26" s="408" t="s">
        <v>130</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171</v>
      </c>
      <c r="F27" s="438"/>
      <c r="G27" s="438"/>
      <c r="H27" s="438"/>
      <c r="I27" s="438"/>
      <c r="J27" s="438"/>
      <c r="K27" s="439"/>
      <c r="L27" s="459">
        <v>1</v>
      </c>
      <c r="M27" s="460"/>
      <c r="N27" s="460"/>
      <c r="O27" s="460"/>
      <c r="P27" s="499"/>
      <c r="Q27" s="459">
        <v>3160</v>
      </c>
      <c r="R27" s="460"/>
      <c r="S27" s="460"/>
      <c r="T27" s="460"/>
      <c r="U27" s="460"/>
      <c r="V27" s="499"/>
      <c r="W27" s="558"/>
      <c r="X27" s="546"/>
      <c r="Y27" s="547"/>
      <c r="Z27" s="458" t="s">
        <v>172</v>
      </c>
      <c r="AA27" s="438"/>
      <c r="AB27" s="438"/>
      <c r="AC27" s="438"/>
      <c r="AD27" s="438"/>
      <c r="AE27" s="438"/>
      <c r="AF27" s="438"/>
      <c r="AG27" s="439"/>
      <c r="AH27" s="459" t="s">
        <v>122</v>
      </c>
      <c r="AI27" s="460"/>
      <c r="AJ27" s="460"/>
      <c r="AK27" s="460"/>
      <c r="AL27" s="499"/>
      <c r="AM27" s="459" t="s">
        <v>122</v>
      </c>
      <c r="AN27" s="460"/>
      <c r="AO27" s="460"/>
      <c r="AP27" s="460"/>
      <c r="AQ27" s="460"/>
      <c r="AR27" s="499"/>
      <c r="AS27" s="459" t="s">
        <v>122</v>
      </c>
      <c r="AT27" s="460"/>
      <c r="AU27" s="460"/>
      <c r="AV27" s="460"/>
      <c r="AW27" s="460"/>
      <c r="AX27" s="461"/>
      <c r="AY27" s="500" t="s">
        <v>173</v>
      </c>
      <c r="AZ27" s="501"/>
      <c r="BA27" s="501"/>
      <c r="BB27" s="501"/>
      <c r="BC27" s="501"/>
      <c r="BD27" s="501"/>
      <c r="BE27" s="501"/>
      <c r="BF27" s="501"/>
      <c r="BG27" s="501"/>
      <c r="BH27" s="501"/>
      <c r="BI27" s="501"/>
      <c r="BJ27" s="501"/>
      <c r="BK27" s="501"/>
      <c r="BL27" s="501"/>
      <c r="BM27" s="502"/>
      <c r="BN27" s="581">
        <v>331734</v>
      </c>
      <c r="BO27" s="582"/>
      <c r="BP27" s="582"/>
      <c r="BQ27" s="582"/>
      <c r="BR27" s="582"/>
      <c r="BS27" s="582"/>
      <c r="BT27" s="582"/>
      <c r="BU27" s="583"/>
      <c r="BV27" s="581">
        <v>331479</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174</v>
      </c>
      <c r="F28" s="438"/>
      <c r="G28" s="438"/>
      <c r="H28" s="438"/>
      <c r="I28" s="438"/>
      <c r="J28" s="438"/>
      <c r="K28" s="439"/>
      <c r="L28" s="459">
        <v>1</v>
      </c>
      <c r="M28" s="460"/>
      <c r="N28" s="460"/>
      <c r="O28" s="460"/>
      <c r="P28" s="499"/>
      <c r="Q28" s="459">
        <v>2350</v>
      </c>
      <c r="R28" s="460"/>
      <c r="S28" s="460"/>
      <c r="T28" s="460"/>
      <c r="U28" s="460"/>
      <c r="V28" s="499"/>
      <c r="W28" s="558"/>
      <c r="X28" s="546"/>
      <c r="Y28" s="547"/>
      <c r="Z28" s="458" t="s">
        <v>175</v>
      </c>
      <c r="AA28" s="438"/>
      <c r="AB28" s="438"/>
      <c r="AC28" s="438"/>
      <c r="AD28" s="438"/>
      <c r="AE28" s="438"/>
      <c r="AF28" s="438"/>
      <c r="AG28" s="439"/>
      <c r="AH28" s="459" t="s">
        <v>166</v>
      </c>
      <c r="AI28" s="460"/>
      <c r="AJ28" s="460"/>
      <c r="AK28" s="460"/>
      <c r="AL28" s="499"/>
      <c r="AM28" s="459" t="s">
        <v>130</v>
      </c>
      <c r="AN28" s="460"/>
      <c r="AO28" s="460"/>
      <c r="AP28" s="460"/>
      <c r="AQ28" s="460"/>
      <c r="AR28" s="499"/>
      <c r="AS28" s="459" t="s">
        <v>130</v>
      </c>
      <c r="AT28" s="460"/>
      <c r="AU28" s="460"/>
      <c r="AV28" s="460"/>
      <c r="AW28" s="460"/>
      <c r="AX28" s="461"/>
      <c r="AY28" s="584" t="s">
        <v>176</v>
      </c>
      <c r="AZ28" s="585"/>
      <c r="BA28" s="585"/>
      <c r="BB28" s="586"/>
      <c r="BC28" s="368" t="s">
        <v>42</v>
      </c>
      <c r="BD28" s="369"/>
      <c r="BE28" s="369"/>
      <c r="BF28" s="369"/>
      <c r="BG28" s="369"/>
      <c r="BH28" s="369"/>
      <c r="BI28" s="369"/>
      <c r="BJ28" s="369"/>
      <c r="BK28" s="369"/>
      <c r="BL28" s="369"/>
      <c r="BM28" s="370"/>
      <c r="BN28" s="371">
        <v>1836672</v>
      </c>
      <c r="BO28" s="372"/>
      <c r="BP28" s="372"/>
      <c r="BQ28" s="372"/>
      <c r="BR28" s="372"/>
      <c r="BS28" s="372"/>
      <c r="BT28" s="372"/>
      <c r="BU28" s="373"/>
      <c r="BV28" s="371">
        <v>1828375</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177</v>
      </c>
      <c r="F29" s="438"/>
      <c r="G29" s="438"/>
      <c r="H29" s="438"/>
      <c r="I29" s="438"/>
      <c r="J29" s="438"/>
      <c r="K29" s="439"/>
      <c r="L29" s="459">
        <v>14</v>
      </c>
      <c r="M29" s="460"/>
      <c r="N29" s="460"/>
      <c r="O29" s="460"/>
      <c r="P29" s="499"/>
      <c r="Q29" s="459">
        <v>2260</v>
      </c>
      <c r="R29" s="460"/>
      <c r="S29" s="460"/>
      <c r="T29" s="460"/>
      <c r="U29" s="460"/>
      <c r="V29" s="499"/>
      <c r="W29" s="559"/>
      <c r="X29" s="560"/>
      <c r="Y29" s="561"/>
      <c r="Z29" s="458" t="s">
        <v>178</v>
      </c>
      <c r="AA29" s="438"/>
      <c r="AB29" s="438"/>
      <c r="AC29" s="438"/>
      <c r="AD29" s="438"/>
      <c r="AE29" s="438"/>
      <c r="AF29" s="438"/>
      <c r="AG29" s="439"/>
      <c r="AH29" s="459">
        <v>181</v>
      </c>
      <c r="AI29" s="460"/>
      <c r="AJ29" s="460"/>
      <c r="AK29" s="460"/>
      <c r="AL29" s="499"/>
      <c r="AM29" s="459">
        <v>573046</v>
      </c>
      <c r="AN29" s="460"/>
      <c r="AO29" s="460"/>
      <c r="AP29" s="460"/>
      <c r="AQ29" s="460"/>
      <c r="AR29" s="499"/>
      <c r="AS29" s="459">
        <v>3166</v>
      </c>
      <c r="AT29" s="460"/>
      <c r="AU29" s="460"/>
      <c r="AV29" s="460"/>
      <c r="AW29" s="460"/>
      <c r="AX29" s="461"/>
      <c r="AY29" s="587"/>
      <c r="AZ29" s="588"/>
      <c r="BA29" s="588"/>
      <c r="BB29" s="589"/>
      <c r="BC29" s="442" t="s">
        <v>179</v>
      </c>
      <c r="BD29" s="443"/>
      <c r="BE29" s="443"/>
      <c r="BF29" s="443"/>
      <c r="BG29" s="443"/>
      <c r="BH29" s="443"/>
      <c r="BI29" s="443"/>
      <c r="BJ29" s="443"/>
      <c r="BK29" s="443"/>
      <c r="BL29" s="443"/>
      <c r="BM29" s="444"/>
      <c r="BN29" s="408">
        <v>681225</v>
      </c>
      <c r="BO29" s="409"/>
      <c r="BP29" s="409"/>
      <c r="BQ29" s="409"/>
      <c r="BR29" s="409"/>
      <c r="BS29" s="409"/>
      <c r="BT29" s="409"/>
      <c r="BU29" s="410"/>
      <c r="BV29" s="408">
        <v>678455</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180</v>
      </c>
      <c r="X30" s="566"/>
      <c r="Y30" s="566"/>
      <c r="Z30" s="566"/>
      <c r="AA30" s="566"/>
      <c r="AB30" s="566"/>
      <c r="AC30" s="566"/>
      <c r="AD30" s="566"/>
      <c r="AE30" s="566"/>
      <c r="AF30" s="566"/>
      <c r="AG30" s="567"/>
      <c r="AH30" s="524">
        <v>93.3</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3394416</v>
      </c>
      <c r="BO30" s="582"/>
      <c r="BP30" s="582"/>
      <c r="BQ30" s="582"/>
      <c r="BR30" s="582"/>
      <c r="BS30" s="582"/>
      <c r="BT30" s="582"/>
      <c r="BU30" s="583"/>
      <c r="BV30" s="581">
        <v>3164650</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187</v>
      </c>
      <c r="D33" s="432"/>
      <c r="E33" s="397" t="s">
        <v>188</v>
      </c>
      <c r="F33" s="397"/>
      <c r="G33" s="397"/>
      <c r="H33" s="397"/>
      <c r="I33" s="397"/>
      <c r="J33" s="397"/>
      <c r="K33" s="397"/>
      <c r="L33" s="397"/>
      <c r="M33" s="397"/>
      <c r="N33" s="397"/>
      <c r="O33" s="397"/>
      <c r="P33" s="397"/>
      <c r="Q33" s="397"/>
      <c r="R33" s="397"/>
      <c r="S33" s="397"/>
      <c r="T33" s="195"/>
      <c r="U33" s="432" t="s">
        <v>189</v>
      </c>
      <c r="V33" s="432"/>
      <c r="W33" s="397" t="s">
        <v>190</v>
      </c>
      <c r="X33" s="397"/>
      <c r="Y33" s="397"/>
      <c r="Z33" s="397"/>
      <c r="AA33" s="397"/>
      <c r="AB33" s="397"/>
      <c r="AC33" s="397"/>
      <c r="AD33" s="397"/>
      <c r="AE33" s="397"/>
      <c r="AF33" s="397"/>
      <c r="AG33" s="397"/>
      <c r="AH33" s="397"/>
      <c r="AI33" s="397"/>
      <c r="AJ33" s="397"/>
      <c r="AK33" s="397"/>
      <c r="AL33" s="195"/>
      <c r="AM33" s="432" t="s">
        <v>189</v>
      </c>
      <c r="AN33" s="432"/>
      <c r="AO33" s="397" t="s">
        <v>191</v>
      </c>
      <c r="AP33" s="397"/>
      <c r="AQ33" s="397"/>
      <c r="AR33" s="397"/>
      <c r="AS33" s="397"/>
      <c r="AT33" s="397"/>
      <c r="AU33" s="397"/>
      <c r="AV33" s="397"/>
      <c r="AW33" s="397"/>
      <c r="AX33" s="397"/>
      <c r="AY33" s="397"/>
      <c r="AZ33" s="397"/>
      <c r="BA33" s="397"/>
      <c r="BB33" s="397"/>
      <c r="BC33" s="397"/>
      <c r="BD33" s="196"/>
      <c r="BE33" s="397" t="s">
        <v>192</v>
      </c>
      <c r="BF33" s="397"/>
      <c r="BG33" s="397" t="s">
        <v>193</v>
      </c>
      <c r="BH33" s="397"/>
      <c r="BI33" s="397"/>
      <c r="BJ33" s="397"/>
      <c r="BK33" s="397"/>
      <c r="BL33" s="397"/>
      <c r="BM33" s="397"/>
      <c r="BN33" s="397"/>
      <c r="BO33" s="397"/>
      <c r="BP33" s="397"/>
      <c r="BQ33" s="397"/>
      <c r="BR33" s="397"/>
      <c r="BS33" s="397"/>
      <c r="BT33" s="397"/>
      <c r="BU33" s="397"/>
      <c r="BV33" s="196"/>
      <c r="BW33" s="432" t="s">
        <v>192</v>
      </c>
      <c r="BX33" s="432"/>
      <c r="BY33" s="397" t="s">
        <v>194</v>
      </c>
      <c r="BZ33" s="397"/>
      <c r="CA33" s="397"/>
      <c r="CB33" s="397"/>
      <c r="CC33" s="397"/>
      <c r="CD33" s="397"/>
      <c r="CE33" s="397"/>
      <c r="CF33" s="397"/>
      <c r="CG33" s="397"/>
      <c r="CH33" s="397"/>
      <c r="CI33" s="397"/>
      <c r="CJ33" s="397"/>
      <c r="CK33" s="397"/>
      <c r="CL33" s="397"/>
      <c r="CM33" s="397"/>
      <c r="CN33" s="195"/>
      <c r="CO33" s="432" t="s">
        <v>189</v>
      </c>
      <c r="CP33" s="432"/>
      <c r="CQ33" s="397" t="s">
        <v>195</v>
      </c>
      <c r="CR33" s="397"/>
      <c r="CS33" s="397"/>
      <c r="CT33" s="397"/>
      <c r="CU33" s="397"/>
      <c r="CV33" s="397"/>
      <c r="CW33" s="397"/>
      <c r="CX33" s="397"/>
      <c r="CY33" s="397"/>
      <c r="CZ33" s="397"/>
      <c r="DA33" s="397"/>
      <c r="DB33" s="397"/>
      <c r="DC33" s="397"/>
      <c r="DD33" s="397"/>
      <c r="DE33" s="397"/>
      <c r="DF33" s="195"/>
      <c r="DG33" s="593" t="s">
        <v>196</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5</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9</v>
      </c>
      <c r="AN34" s="594"/>
      <c r="AO34" s="595" t="str">
        <f>IF('各会計、関係団体の財政状況及び健全化判断比率'!B32="","",'各会計、関係団体の財政状況及び健全化判断比率'!B32)</f>
        <v>水道事業会計</v>
      </c>
      <c r="AP34" s="595"/>
      <c r="AQ34" s="595"/>
      <c r="AR34" s="595"/>
      <c r="AS34" s="595"/>
      <c r="AT34" s="595"/>
      <c r="AU34" s="595"/>
      <c r="AV34" s="595"/>
      <c r="AW34" s="595"/>
      <c r="AX34" s="595"/>
      <c r="AY34" s="595"/>
      <c r="AZ34" s="595"/>
      <c r="BA34" s="595"/>
      <c r="BB34" s="595"/>
      <c r="BC34" s="595"/>
      <c r="BD34" s="193"/>
      <c r="BE34" s="594">
        <f>IF(BG34="","",MAX(C34:D43,U34:V43,AM34:AN43)+1)</f>
        <v>10</v>
      </c>
      <c r="BF34" s="594"/>
      <c r="BG34" s="595" t="str">
        <f>IF('各会計、関係団体の財政状況及び健全化判断比率'!B33="","",'各会計、関係団体の財政状況及び健全化判断比率'!B33)</f>
        <v>夕陽の丘神田特別会計</v>
      </c>
      <c r="BH34" s="595"/>
      <c r="BI34" s="595"/>
      <c r="BJ34" s="595"/>
      <c r="BK34" s="595"/>
      <c r="BL34" s="595"/>
      <c r="BM34" s="595"/>
      <c r="BN34" s="595"/>
      <c r="BO34" s="595"/>
      <c r="BP34" s="595"/>
      <c r="BQ34" s="595"/>
      <c r="BR34" s="595"/>
      <c r="BS34" s="595"/>
      <c r="BT34" s="595"/>
      <c r="BU34" s="595"/>
      <c r="BV34" s="193"/>
      <c r="BW34" s="594">
        <f>IF(BY34="","",MAX(C34:D43,U34:V43,AM34:AN43,BE34:BF43)+1)</f>
        <v>17</v>
      </c>
      <c r="BX34" s="594"/>
      <c r="BY34" s="595" t="str">
        <f>IF('各会計、関係団体の財政状況及び健全化判断比率'!B68="","",'各会計、関係団体の財政状況及び健全化判断比率'!B68)</f>
        <v>鳥取県西部広域行政管理組合</v>
      </c>
      <c r="BZ34" s="595"/>
      <c r="CA34" s="595"/>
      <c r="CB34" s="595"/>
      <c r="CC34" s="595"/>
      <c r="CD34" s="595"/>
      <c r="CE34" s="595"/>
      <c r="CF34" s="595"/>
      <c r="CG34" s="595"/>
      <c r="CH34" s="595"/>
      <c r="CI34" s="595"/>
      <c r="CJ34" s="595"/>
      <c r="CK34" s="595"/>
      <c r="CL34" s="595"/>
      <c r="CM34" s="595"/>
      <c r="CN34" s="193"/>
      <c r="CO34" s="594">
        <f>IF(CQ34="","",MAX(C34:D43,U34:V43,AM34:AN43,BE34:BF43,BW34:BX43)+1)</f>
        <v>21</v>
      </c>
      <c r="CP34" s="594"/>
      <c r="CQ34" s="595" t="str">
        <f>IF('各会計、関係団体の財政状況及び健全化判断比率'!BS7="","",'各会計、関係団体の財政状況及び健全化判断比率'!BS7)</f>
        <v>大山恵みの里公社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土地取得特別会計</v>
      </c>
      <c r="F35" s="595"/>
      <c r="G35" s="595"/>
      <c r="H35" s="595"/>
      <c r="I35" s="595"/>
      <c r="J35" s="595"/>
      <c r="K35" s="595"/>
      <c r="L35" s="595"/>
      <c r="M35" s="595"/>
      <c r="N35" s="595"/>
      <c r="O35" s="595"/>
      <c r="P35" s="595"/>
      <c r="Q35" s="595"/>
      <c r="R35" s="595"/>
      <c r="S35" s="595"/>
      <c r="T35" s="193"/>
      <c r="U35" s="594">
        <f>IF(W35="","",U34+1)</f>
        <v>6</v>
      </c>
      <c r="V35" s="594"/>
      <c r="W35" s="595" t="str">
        <f>IF('各会計、関係団体の財政状況及び健全化判断比率'!B29="","",'各会計、関係団体の財政状況及び健全化判断比率'!B29)</f>
        <v>国民健康保険診療所特別会計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11</v>
      </c>
      <c r="BF35" s="594"/>
      <c r="BG35" s="595" t="str">
        <f>IF('各会計、関係団体の財政状況及び健全化判断比率'!B34="","",'各会計、関係団体の財政状況及び健全化判断比率'!B34)</f>
        <v>農業集落排水事業特別会計</v>
      </c>
      <c r="BH35" s="595"/>
      <c r="BI35" s="595"/>
      <c r="BJ35" s="595"/>
      <c r="BK35" s="595"/>
      <c r="BL35" s="595"/>
      <c r="BM35" s="595"/>
      <c r="BN35" s="595"/>
      <c r="BO35" s="595"/>
      <c r="BP35" s="595"/>
      <c r="BQ35" s="595"/>
      <c r="BR35" s="595"/>
      <c r="BS35" s="595"/>
      <c r="BT35" s="595"/>
      <c r="BU35" s="595"/>
      <c r="BV35" s="193"/>
      <c r="BW35" s="594">
        <f t="shared" ref="BW35:BW43" si="2">IF(BY35="","",BW34+1)</f>
        <v>18</v>
      </c>
      <c r="BX35" s="594"/>
      <c r="BY35" s="595" t="str">
        <f>IF('各会計、関係団体の財政状況及び健全化判断比率'!B69="","",'各会計、関係団体の財政状況及び健全化判断比率'!B69)</f>
        <v>鳥取県町村総合事務組合　</v>
      </c>
      <c r="BZ35" s="595"/>
      <c r="CA35" s="595"/>
      <c r="CB35" s="595"/>
      <c r="CC35" s="595"/>
      <c r="CD35" s="595"/>
      <c r="CE35" s="595"/>
      <c r="CF35" s="595"/>
      <c r="CG35" s="595"/>
      <c r="CH35" s="595"/>
      <c r="CI35" s="595"/>
      <c r="CJ35" s="595"/>
      <c r="CK35" s="595"/>
      <c r="CL35" s="595"/>
      <c r="CM35" s="595"/>
      <c r="CN35" s="193"/>
      <c r="CO35" s="594">
        <f t="shared" ref="CO35:CO43" si="3">IF(CQ35="","",CO34+1)</f>
        <v>22</v>
      </c>
      <c r="CP35" s="594"/>
      <c r="CQ35" s="595" t="str">
        <f>IF('各会計、関係団体の財政状況及び健全化判断比率'!BS8="","",'各会計、関係団体の財政状況及び健全化判断比率'!BS8)</f>
        <v>大山観光局</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f>IF(E36="","",C35+1)</f>
        <v>3</v>
      </c>
      <c r="D36" s="594"/>
      <c r="E36" s="595" t="str">
        <f>IF('各会計、関係団体の財政状況及び健全化判断比率'!B9="","",'各会計、関係団体の財政状況及び健全化判断比率'!B9)</f>
        <v>住宅新築資金等貸付事業特別会計</v>
      </c>
      <c r="F36" s="595"/>
      <c r="G36" s="595"/>
      <c r="H36" s="595"/>
      <c r="I36" s="595"/>
      <c r="J36" s="595"/>
      <c r="K36" s="595"/>
      <c r="L36" s="595"/>
      <c r="M36" s="595"/>
      <c r="N36" s="595"/>
      <c r="O36" s="595"/>
      <c r="P36" s="595"/>
      <c r="Q36" s="595"/>
      <c r="R36" s="595"/>
      <c r="S36" s="595"/>
      <c r="T36" s="193"/>
      <c r="U36" s="594">
        <f t="shared" ref="U36:U43" si="4">IF(W36="","",U35+1)</f>
        <v>7</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12</v>
      </c>
      <c r="BF36" s="594"/>
      <c r="BG36" s="595" t="str">
        <f>IF('各会計、関係団体の財政状況及び健全化判断比率'!B35="","",'各会計、関係団体の財政状況及び健全化判断比率'!B35)</f>
        <v>公共下水道事業特別会計</v>
      </c>
      <c r="BH36" s="595"/>
      <c r="BI36" s="595"/>
      <c r="BJ36" s="595"/>
      <c r="BK36" s="595"/>
      <c r="BL36" s="595"/>
      <c r="BM36" s="595"/>
      <c r="BN36" s="595"/>
      <c r="BO36" s="595"/>
      <c r="BP36" s="595"/>
      <c r="BQ36" s="595"/>
      <c r="BR36" s="595"/>
      <c r="BS36" s="595"/>
      <c r="BT36" s="595"/>
      <c r="BU36" s="595"/>
      <c r="BV36" s="193"/>
      <c r="BW36" s="594">
        <f t="shared" si="2"/>
        <v>19</v>
      </c>
      <c r="BX36" s="594"/>
      <c r="BY36" s="595" t="str">
        <f>IF('各会計、関係団体の財政状況及び健全化判断比率'!B70="","",'各会計、関係団体の財政状況及び健全化判断比率'!B70)</f>
        <v>鳥取県後期高齢者医療広域連合　一般会計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f>IF(E37="","",C36+1)</f>
        <v>4</v>
      </c>
      <c r="D37" s="594"/>
      <c r="E37" s="595" t="str">
        <f>IF('各会計、関係団体の財政状況及び健全化判断比率'!B10="","",'各会計、関係団体の財政状況及び健全化判断比率'!B10)</f>
        <v>開拓専用水道特別会計</v>
      </c>
      <c r="F37" s="595"/>
      <c r="G37" s="595"/>
      <c r="H37" s="595"/>
      <c r="I37" s="595"/>
      <c r="J37" s="595"/>
      <c r="K37" s="595"/>
      <c r="L37" s="595"/>
      <c r="M37" s="595"/>
      <c r="N37" s="595"/>
      <c r="O37" s="595"/>
      <c r="P37" s="595"/>
      <c r="Q37" s="595"/>
      <c r="R37" s="595"/>
      <c r="S37" s="595"/>
      <c r="T37" s="193"/>
      <c r="U37" s="594">
        <f t="shared" si="4"/>
        <v>8</v>
      </c>
      <c r="V37" s="594"/>
      <c r="W37" s="595" t="str">
        <f>IF('各会計、関係団体の財政状況及び健全化判断比率'!B31="","",'各会計、関係団体の財政状況及び健全化判断比率'!B31)</f>
        <v>介護保険特別会計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f t="shared" si="1"/>
        <v>13</v>
      </c>
      <c r="BF37" s="594"/>
      <c r="BG37" s="595" t="str">
        <f>IF('各会計、関係団体の財政状況及び健全化判断比率'!B36="","",'各会計、関係団体の財政状況及び健全化判断比率'!B36)</f>
        <v>風力発電事業特別会計</v>
      </c>
      <c r="BH37" s="595"/>
      <c r="BI37" s="595"/>
      <c r="BJ37" s="595"/>
      <c r="BK37" s="595"/>
      <c r="BL37" s="595"/>
      <c r="BM37" s="595"/>
      <c r="BN37" s="595"/>
      <c r="BO37" s="595"/>
      <c r="BP37" s="595"/>
      <c r="BQ37" s="595"/>
      <c r="BR37" s="595"/>
      <c r="BS37" s="595"/>
      <c r="BT37" s="595"/>
      <c r="BU37" s="595"/>
      <c r="BV37" s="193"/>
      <c r="BW37" s="594">
        <f t="shared" si="2"/>
        <v>20</v>
      </c>
      <c r="BX37" s="594"/>
      <c r="BY37" s="595" t="str">
        <f>IF('各会計、関係団体の財政状況及び健全化判断比率'!B71="","",'各会計、関係団体の財政状況及び健全化判断比率'!B71)</f>
        <v>鳥取県後期高齢者医療広域連合　後期高齢者医療特別会計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f t="shared" si="1"/>
        <v>14</v>
      </c>
      <c r="BF38" s="594"/>
      <c r="BG38" s="595" t="str">
        <f>IF('各会計、関係団体の財政状況及び健全化判断比率'!B37="","",'各会計、関係団体の財政状況及び健全化判断比率'!B37)</f>
        <v>温泉事業特別会計</v>
      </c>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f t="shared" si="1"/>
        <v>15</v>
      </c>
      <c r="BF39" s="594"/>
      <c r="BG39" s="595" t="str">
        <f>IF('各会計、関係団体の財政状況及び健全化判断比率'!B38="","",'各会計、関係団体の財政状況及び健全化判断比率'!B38)</f>
        <v>索道事業特別会計</v>
      </c>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f t="shared" si="1"/>
        <v>16</v>
      </c>
      <c r="BF40" s="594"/>
      <c r="BG40" s="595" t="str">
        <f>IF('各会計、関係団体の財政状況及び健全化判断比率'!B39="","",'各会計、関係団体の財政状況及び健全化判断比率'!B39)</f>
        <v>宅地造成事業特別会計</v>
      </c>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LjwbILLY4p1hS/3qoUdaFvQvIeewNuzXKv15KM2K7dQ/q8Wk4+Rrr49YpDrqyMUX2eHnachCizAAAh902jN1A==" saltValue="WaV9HH9/jFNS8bBfw+/O+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86" t="s">
        <v>569</v>
      </c>
      <c r="D34" s="1186"/>
      <c r="E34" s="1187"/>
      <c r="F34" s="32">
        <v>4.87</v>
      </c>
      <c r="G34" s="33">
        <v>5.65</v>
      </c>
      <c r="H34" s="33">
        <v>8.24</v>
      </c>
      <c r="I34" s="33">
        <v>7.07</v>
      </c>
      <c r="J34" s="34">
        <v>7.9</v>
      </c>
      <c r="K34" s="22"/>
      <c r="L34" s="22"/>
      <c r="M34" s="22"/>
      <c r="N34" s="22"/>
      <c r="O34" s="22"/>
      <c r="P34" s="22"/>
    </row>
    <row r="35" spans="1:16" ht="39" customHeight="1" x14ac:dyDescent="0.15">
      <c r="A35" s="22"/>
      <c r="B35" s="35"/>
      <c r="C35" s="1180" t="s">
        <v>570</v>
      </c>
      <c r="D35" s="1181"/>
      <c r="E35" s="1182"/>
      <c r="F35" s="36">
        <v>2.2200000000000002</v>
      </c>
      <c r="G35" s="37">
        <v>2.14</v>
      </c>
      <c r="H35" s="37">
        <v>2.34</v>
      </c>
      <c r="I35" s="37">
        <v>2.41</v>
      </c>
      <c r="J35" s="38">
        <v>2.96</v>
      </c>
      <c r="K35" s="22"/>
      <c r="L35" s="22"/>
      <c r="M35" s="22"/>
      <c r="N35" s="22"/>
      <c r="O35" s="22"/>
      <c r="P35" s="22"/>
    </row>
    <row r="36" spans="1:16" ht="39" customHeight="1" x14ac:dyDescent="0.15">
      <c r="A36" s="22"/>
      <c r="B36" s="35"/>
      <c r="C36" s="1180" t="s">
        <v>571</v>
      </c>
      <c r="D36" s="1181"/>
      <c r="E36" s="1182"/>
      <c r="F36" s="36">
        <v>0.43</v>
      </c>
      <c r="G36" s="37">
        <v>0.84</v>
      </c>
      <c r="H36" s="37">
        <v>0.36</v>
      </c>
      <c r="I36" s="37">
        <v>0.94</v>
      </c>
      <c r="J36" s="38">
        <v>2.11</v>
      </c>
      <c r="K36" s="22"/>
      <c r="L36" s="22"/>
      <c r="M36" s="22"/>
      <c r="N36" s="22"/>
      <c r="O36" s="22"/>
      <c r="P36" s="22"/>
    </row>
    <row r="37" spans="1:16" ht="39" customHeight="1" x14ac:dyDescent="0.15">
      <c r="A37" s="22"/>
      <c r="B37" s="35"/>
      <c r="C37" s="1180" t="s">
        <v>572</v>
      </c>
      <c r="D37" s="1181"/>
      <c r="E37" s="1182"/>
      <c r="F37" s="36" t="s">
        <v>573</v>
      </c>
      <c r="G37" s="37">
        <v>0.47</v>
      </c>
      <c r="H37" s="37">
        <v>0.88</v>
      </c>
      <c r="I37" s="37">
        <v>1.42</v>
      </c>
      <c r="J37" s="38">
        <v>1.81</v>
      </c>
      <c r="K37" s="22"/>
      <c r="L37" s="22"/>
      <c r="M37" s="22"/>
      <c r="N37" s="22"/>
      <c r="O37" s="22"/>
      <c r="P37" s="22"/>
    </row>
    <row r="38" spans="1:16" ht="39" customHeight="1" x14ac:dyDescent="0.15">
      <c r="A38" s="22"/>
      <c r="B38" s="35"/>
      <c r="C38" s="1180" t="s">
        <v>574</v>
      </c>
      <c r="D38" s="1181"/>
      <c r="E38" s="1182"/>
      <c r="F38" s="36">
        <v>0.76</v>
      </c>
      <c r="G38" s="37">
        <v>0</v>
      </c>
      <c r="H38" s="37">
        <v>1.07</v>
      </c>
      <c r="I38" s="37">
        <v>1.25</v>
      </c>
      <c r="J38" s="38">
        <v>1.1399999999999999</v>
      </c>
      <c r="K38" s="22"/>
      <c r="L38" s="22"/>
      <c r="M38" s="22"/>
      <c r="N38" s="22"/>
      <c r="O38" s="22"/>
      <c r="P38" s="22"/>
    </row>
    <row r="39" spans="1:16" ht="39" customHeight="1" x14ac:dyDescent="0.15">
      <c r="A39" s="22"/>
      <c r="B39" s="35"/>
      <c r="C39" s="1180" t="s">
        <v>575</v>
      </c>
      <c r="D39" s="1181"/>
      <c r="E39" s="1182"/>
      <c r="F39" s="36">
        <v>0.01</v>
      </c>
      <c r="G39" s="37">
        <v>0.1</v>
      </c>
      <c r="H39" s="37">
        <v>0.05</v>
      </c>
      <c r="I39" s="37">
        <v>0.02</v>
      </c>
      <c r="J39" s="38">
        <v>0.08</v>
      </c>
      <c r="K39" s="22"/>
      <c r="L39" s="22"/>
      <c r="M39" s="22"/>
      <c r="N39" s="22"/>
      <c r="O39" s="22"/>
      <c r="P39" s="22"/>
    </row>
    <row r="40" spans="1:16" ht="39" customHeight="1" x14ac:dyDescent="0.15">
      <c r="A40" s="22"/>
      <c r="B40" s="35"/>
      <c r="C40" s="1180" t="s">
        <v>576</v>
      </c>
      <c r="D40" s="1181"/>
      <c r="E40" s="1182"/>
      <c r="F40" s="36">
        <v>0.05</v>
      </c>
      <c r="G40" s="37">
        <v>0.02</v>
      </c>
      <c r="H40" s="37">
        <v>0.01</v>
      </c>
      <c r="I40" s="37">
        <v>0.04</v>
      </c>
      <c r="J40" s="38">
        <v>0.03</v>
      </c>
      <c r="K40" s="22"/>
      <c r="L40" s="22"/>
      <c r="M40" s="22"/>
      <c r="N40" s="22"/>
      <c r="O40" s="22"/>
      <c r="P40" s="22"/>
    </row>
    <row r="41" spans="1:16" ht="39" customHeight="1" x14ac:dyDescent="0.15">
      <c r="A41" s="22"/>
      <c r="B41" s="35"/>
      <c r="C41" s="1180" t="s">
        <v>577</v>
      </c>
      <c r="D41" s="1181"/>
      <c r="E41" s="1182"/>
      <c r="F41" s="36">
        <v>0</v>
      </c>
      <c r="G41" s="37">
        <v>0</v>
      </c>
      <c r="H41" s="37">
        <v>0</v>
      </c>
      <c r="I41" s="37">
        <v>0</v>
      </c>
      <c r="J41" s="38">
        <v>0</v>
      </c>
      <c r="K41" s="22"/>
      <c r="L41" s="22"/>
      <c r="M41" s="22"/>
      <c r="N41" s="22"/>
      <c r="O41" s="22"/>
      <c r="P41" s="22"/>
    </row>
    <row r="42" spans="1:16" ht="39" customHeight="1" x14ac:dyDescent="0.15">
      <c r="A42" s="22"/>
      <c r="B42" s="39"/>
      <c r="C42" s="1180" t="s">
        <v>578</v>
      </c>
      <c r="D42" s="1181"/>
      <c r="E42" s="1182"/>
      <c r="F42" s="36" t="s">
        <v>520</v>
      </c>
      <c r="G42" s="37" t="s">
        <v>520</v>
      </c>
      <c r="H42" s="37" t="s">
        <v>520</v>
      </c>
      <c r="I42" s="37" t="s">
        <v>520</v>
      </c>
      <c r="J42" s="38" t="s">
        <v>520</v>
      </c>
      <c r="K42" s="22"/>
      <c r="L42" s="22"/>
      <c r="M42" s="22"/>
      <c r="N42" s="22"/>
      <c r="O42" s="22"/>
      <c r="P42" s="22"/>
    </row>
    <row r="43" spans="1:16" ht="39" customHeight="1" thickBot="1" x14ac:dyDescent="0.2">
      <c r="A43" s="22"/>
      <c r="B43" s="40"/>
      <c r="C43" s="1183" t="s">
        <v>579</v>
      </c>
      <c r="D43" s="1184"/>
      <c r="E43" s="1185"/>
      <c r="F43" s="41">
        <v>0</v>
      </c>
      <c r="G43" s="42">
        <v>0.02</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H0uCqeODjM28hoiCqYiS5ETg3COEg6q8VSdMf4hx5Ld9e+v0nEZyouToO2SgFNvQw5xG+XF2LNuG/Ta445ELw==" saltValue="r/aWekMWtedUdaUM0yj6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1596</v>
      </c>
      <c r="L45" s="60">
        <v>1482</v>
      </c>
      <c r="M45" s="60">
        <v>1567</v>
      </c>
      <c r="N45" s="60">
        <v>1567</v>
      </c>
      <c r="O45" s="61">
        <v>1436</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520</v>
      </c>
      <c r="L46" s="64" t="s">
        <v>520</v>
      </c>
      <c r="M46" s="64" t="s">
        <v>520</v>
      </c>
      <c r="N46" s="64" t="s">
        <v>520</v>
      </c>
      <c r="O46" s="65" t="s">
        <v>520</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520</v>
      </c>
      <c r="L47" s="64" t="s">
        <v>520</v>
      </c>
      <c r="M47" s="64" t="s">
        <v>520</v>
      </c>
      <c r="N47" s="64" t="s">
        <v>520</v>
      </c>
      <c r="O47" s="65" t="s">
        <v>520</v>
      </c>
      <c r="P47" s="48"/>
      <c r="Q47" s="48"/>
      <c r="R47" s="48"/>
      <c r="S47" s="48"/>
      <c r="T47" s="48"/>
      <c r="U47" s="48"/>
    </row>
    <row r="48" spans="1:21" ht="30.75" customHeight="1" x14ac:dyDescent="0.15">
      <c r="A48" s="48"/>
      <c r="B48" s="1198"/>
      <c r="C48" s="1199"/>
      <c r="D48" s="62"/>
      <c r="E48" s="1190" t="s">
        <v>15</v>
      </c>
      <c r="F48" s="1190"/>
      <c r="G48" s="1190"/>
      <c r="H48" s="1190"/>
      <c r="I48" s="1190"/>
      <c r="J48" s="1191"/>
      <c r="K48" s="63">
        <v>531</v>
      </c>
      <c r="L48" s="64">
        <v>541</v>
      </c>
      <c r="M48" s="64">
        <v>508</v>
      </c>
      <c r="N48" s="64">
        <v>595</v>
      </c>
      <c r="O48" s="65">
        <v>577</v>
      </c>
      <c r="P48" s="48"/>
      <c r="Q48" s="48"/>
      <c r="R48" s="48"/>
      <c r="S48" s="48"/>
      <c r="T48" s="48"/>
      <c r="U48" s="48"/>
    </row>
    <row r="49" spans="1:21" ht="30.75" customHeight="1" x14ac:dyDescent="0.15">
      <c r="A49" s="48"/>
      <c r="B49" s="1198"/>
      <c r="C49" s="1199"/>
      <c r="D49" s="62"/>
      <c r="E49" s="1190" t="s">
        <v>16</v>
      </c>
      <c r="F49" s="1190"/>
      <c r="G49" s="1190"/>
      <c r="H49" s="1190"/>
      <c r="I49" s="1190"/>
      <c r="J49" s="1191"/>
      <c r="K49" s="63">
        <v>53</v>
      </c>
      <c r="L49" s="64">
        <v>54</v>
      </c>
      <c r="M49" s="64">
        <v>47</v>
      </c>
      <c r="N49" s="64">
        <v>48</v>
      </c>
      <c r="O49" s="65">
        <v>62</v>
      </c>
      <c r="P49" s="48"/>
      <c r="Q49" s="48"/>
      <c r="R49" s="48"/>
      <c r="S49" s="48"/>
      <c r="T49" s="48"/>
      <c r="U49" s="48"/>
    </row>
    <row r="50" spans="1:21" ht="30.75" customHeight="1" x14ac:dyDescent="0.15">
      <c r="A50" s="48"/>
      <c r="B50" s="1198"/>
      <c r="C50" s="1199"/>
      <c r="D50" s="62"/>
      <c r="E50" s="1190" t="s">
        <v>17</v>
      </c>
      <c r="F50" s="1190"/>
      <c r="G50" s="1190"/>
      <c r="H50" s="1190"/>
      <c r="I50" s="1190"/>
      <c r="J50" s="1191"/>
      <c r="K50" s="63" t="s">
        <v>520</v>
      </c>
      <c r="L50" s="64" t="s">
        <v>520</v>
      </c>
      <c r="M50" s="64" t="s">
        <v>520</v>
      </c>
      <c r="N50" s="64" t="s">
        <v>520</v>
      </c>
      <c r="O50" s="65" t="s">
        <v>520</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520</v>
      </c>
      <c r="L51" s="64" t="s">
        <v>520</v>
      </c>
      <c r="M51" s="64" t="s">
        <v>520</v>
      </c>
      <c r="N51" s="64">
        <v>0</v>
      </c>
      <c r="O51" s="65">
        <v>0</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1547</v>
      </c>
      <c r="L52" s="64">
        <v>1597</v>
      </c>
      <c r="M52" s="64">
        <v>1642</v>
      </c>
      <c r="N52" s="64">
        <v>1657</v>
      </c>
      <c r="O52" s="65">
        <v>1472</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633</v>
      </c>
      <c r="L53" s="69">
        <v>480</v>
      </c>
      <c r="M53" s="69">
        <v>480</v>
      </c>
      <c r="N53" s="69">
        <v>553</v>
      </c>
      <c r="O53" s="70">
        <v>603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JLTiRwsR9c4CAdg6qTNNy0IQ3pVDU+ejq8psFkz1kqu+0KY8E8R7wDouReYd0RLrBepAEczX3SAZS38E859eQ==" saltValue="HGmsGpX9/IT2JOVPDaeIX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563</v>
      </c>
      <c r="J40" s="79" t="s">
        <v>564</v>
      </c>
      <c r="K40" s="79" t="s">
        <v>565</v>
      </c>
      <c r="L40" s="79" t="s">
        <v>566</v>
      </c>
      <c r="M40" s="80" t="s">
        <v>567</v>
      </c>
    </row>
    <row r="41" spans="2:13" ht="27.75" customHeight="1" x14ac:dyDescent="0.15">
      <c r="B41" s="1204" t="s">
        <v>24</v>
      </c>
      <c r="C41" s="1205"/>
      <c r="D41" s="81"/>
      <c r="E41" s="1210" t="s">
        <v>25</v>
      </c>
      <c r="F41" s="1210"/>
      <c r="G41" s="1210"/>
      <c r="H41" s="1211"/>
      <c r="I41" s="82">
        <v>11997</v>
      </c>
      <c r="J41" s="83">
        <v>11495</v>
      </c>
      <c r="K41" s="83">
        <v>11072</v>
      </c>
      <c r="L41" s="83">
        <v>10983</v>
      </c>
      <c r="M41" s="84">
        <v>10906</v>
      </c>
    </row>
    <row r="42" spans="2:13" ht="27.75" customHeight="1" x14ac:dyDescent="0.15">
      <c r="B42" s="1206"/>
      <c r="C42" s="1207"/>
      <c r="D42" s="85"/>
      <c r="E42" s="1212" t="s">
        <v>26</v>
      </c>
      <c r="F42" s="1212"/>
      <c r="G42" s="1212"/>
      <c r="H42" s="1213"/>
      <c r="I42" s="86">
        <v>11</v>
      </c>
      <c r="J42" s="87">
        <v>9</v>
      </c>
      <c r="K42" s="87">
        <v>8</v>
      </c>
      <c r="L42" s="87">
        <v>7</v>
      </c>
      <c r="M42" s="88">
        <v>5</v>
      </c>
    </row>
    <row r="43" spans="2:13" ht="27.75" customHeight="1" x14ac:dyDescent="0.15">
      <c r="B43" s="1206"/>
      <c r="C43" s="1207"/>
      <c r="D43" s="85"/>
      <c r="E43" s="1212" t="s">
        <v>27</v>
      </c>
      <c r="F43" s="1212"/>
      <c r="G43" s="1212"/>
      <c r="H43" s="1213"/>
      <c r="I43" s="86">
        <v>6464</v>
      </c>
      <c r="J43" s="87">
        <v>5817</v>
      </c>
      <c r="K43" s="87">
        <v>5452</v>
      </c>
      <c r="L43" s="87">
        <v>5500</v>
      </c>
      <c r="M43" s="88">
        <v>5556</v>
      </c>
    </row>
    <row r="44" spans="2:13" ht="27.75" customHeight="1" x14ac:dyDescent="0.15">
      <c r="B44" s="1206"/>
      <c r="C44" s="1207"/>
      <c r="D44" s="85"/>
      <c r="E44" s="1212" t="s">
        <v>28</v>
      </c>
      <c r="F44" s="1212"/>
      <c r="G44" s="1212"/>
      <c r="H44" s="1213"/>
      <c r="I44" s="86">
        <v>314</v>
      </c>
      <c r="J44" s="87">
        <v>360</v>
      </c>
      <c r="K44" s="87">
        <v>336</v>
      </c>
      <c r="L44" s="87">
        <v>288</v>
      </c>
      <c r="M44" s="88">
        <v>252</v>
      </c>
    </row>
    <row r="45" spans="2:13" ht="27.75" customHeight="1" x14ac:dyDescent="0.15">
      <c r="B45" s="1206"/>
      <c r="C45" s="1207"/>
      <c r="D45" s="85"/>
      <c r="E45" s="1212" t="s">
        <v>29</v>
      </c>
      <c r="F45" s="1212"/>
      <c r="G45" s="1212"/>
      <c r="H45" s="1213"/>
      <c r="I45" s="86">
        <v>1338</v>
      </c>
      <c r="J45" s="87">
        <v>1285</v>
      </c>
      <c r="K45" s="87">
        <v>1177</v>
      </c>
      <c r="L45" s="87">
        <v>787</v>
      </c>
      <c r="M45" s="88">
        <v>939</v>
      </c>
    </row>
    <row r="46" spans="2:13" ht="27.75" customHeight="1" x14ac:dyDescent="0.15">
      <c r="B46" s="1206"/>
      <c r="C46" s="1207"/>
      <c r="D46" s="89"/>
      <c r="E46" s="1212" t="s">
        <v>30</v>
      </c>
      <c r="F46" s="1212"/>
      <c r="G46" s="1212"/>
      <c r="H46" s="1213"/>
      <c r="I46" s="86">
        <v>0</v>
      </c>
      <c r="J46" s="87">
        <v>0</v>
      </c>
      <c r="K46" s="87">
        <v>0</v>
      </c>
      <c r="L46" s="87">
        <v>0</v>
      </c>
      <c r="M46" s="88" t="s">
        <v>520</v>
      </c>
    </row>
    <row r="47" spans="2:13" ht="27.75" customHeight="1" x14ac:dyDescent="0.15">
      <c r="B47" s="1206"/>
      <c r="C47" s="1207"/>
      <c r="D47" s="90"/>
      <c r="E47" s="1214" t="s">
        <v>31</v>
      </c>
      <c r="F47" s="1215"/>
      <c r="G47" s="1215"/>
      <c r="H47" s="1216"/>
      <c r="I47" s="86" t="s">
        <v>520</v>
      </c>
      <c r="J47" s="87" t="s">
        <v>520</v>
      </c>
      <c r="K47" s="87" t="s">
        <v>520</v>
      </c>
      <c r="L47" s="87" t="s">
        <v>520</v>
      </c>
      <c r="M47" s="88" t="s">
        <v>520</v>
      </c>
    </row>
    <row r="48" spans="2:13" ht="27.75" customHeight="1" x14ac:dyDescent="0.15">
      <c r="B48" s="1206"/>
      <c r="C48" s="1207"/>
      <c r="D48" s="85"/>
      <c r="E48" s="1212" t="s">
        <v>32</v>
      </c>
      <c r="F48" s="1212"/>
      <c r="G48" s="1212"/>
      <c r="H48" s="1213"/>
      <c r="I48" s="86" t="s">
        <v>520</v>
      </c>
      <c r="J48" s="87" t="s">
        <v>520</v>
      </c>
      <c r="K48" s="87" t="s">
        <v>520</v>
      </c>
      <c r="L48" s="87" t="s">
        <v>520</v>
      </c>
      <c r="M48" s="88" t="s">
        <v>520</v>
      </c>
    </row>
    <row r="49" spans="2:13" ht="27.75" customHeight="1" x14ac:dyDescent="0.15">
      <c r="B49" s="1208"/>
      <c r="C49" s="1209"/>
      <c r="D49" s="85"/>
      <c r="E49" s="1212" t="s">
        <v>33</v>
      </c>
      <c r="F49" s="1212"/>
      <c r="G49" s="1212"/>
      <c r="H49" s="1213"/>
      <c r="I49" s="86" t="s">
        <v>520</v>
      </c>
      <c r="J49" s="87" t="s">
        <v>520</v>
      </c>
      <c r="K49" s="87" t="s">
        <v>520</v>
      </c>
      <c r="L49" s="87" t="s">
        <v>520</v>
      </c>
      <c r="M49" s="88" t="s">
        <v>520</v>
      </c>
    </row>
    <row r="50" spans="2:13" ht="27.75" customHeight="1" x14ac:dyDescent="0.15">
      <c r="B50" s="1217" t="s">
        <v>34</v>
      </c>
      <c r="C50" s="1218"/>
      <c r="D50" s="91"/>
      <c r="E50" s="1212" t="s">
        <v>35</v>
      </c>
      <c r="F50" s="1212"/>
      <c r="G50" s="1212"/>
      <c r="H50" s="1213"/>
      <c r="I50" s="86">
        <v>4034</v>
      </c>
      <c r="J50" s="87">
        <v>4289</v>
      </c>
      <c r="K50" s="87">
        <v>4485</v>
      </c>
      <c r="L50" s="87">
        <v>4560</v>
      </c>
      <c r="M50" s="88">
        <v>4731</v>
      </c>
    </row>
    <row r="51" spans="2:13" ht="27.75" customHeight="1" x14ac:dyDescent="0.15">
      <c r="B51" s="1206"/>
      <c r="C51" s="1207"/>
      <c r="D51" s="85"/>
      <c r="E51" s="1212" t="s">
        <v>36</v>
      </c>
      <c r="F51" s="1212"/>
      <c r="G51" s="1212"/>
      <c r="H51" s="1213"/>
      <c r="I51" s="86">
        <v>333</v>
      </c>
      <c r="J51" s="87">
        <v>277</v>
      </c>
      <c r="K51" s="87">
        <v>245</v>
      </c>
      <c r="L51" s="87">
        <v>223</v>
      </c>
      <c r="M51" s="88">
        <v>188</v>
      </c>
    </row>
    <row r="52" spans="2:13" ht="27.75" customHeight="1" x14ac:dyDescent="0.15">
      <c r="B52" s="1208"/>
      <c r="C52" s="1209"/>
      <c r="D52" s="85"/>
      <c r="E52" s="1212" t="s">
        <v>37</v>
      </c>
      <c r="F52" s="1212"/>
      <c r="G52" s="1212"/>
      <c r="H52" s="1213"/>
      <c r="I52" s="86">
        <v>14259</v>
      </c>
      <c r="J52" s="87">
        <v>13794</v>
      </c>
      <c r="K52" s="87">
        <v>13355</v>
      </c>
      <c r="L52" s="87">
        <v>12930</v>
      </c>
      <c r="M52" s="88">
        <v>12202</v>
      </c>
    </row>
    <row r="53" spans="2:13" ht="27.75" customHeight="1" thickBot="1" x14ac:dyDescent="0.2">
      <c r="B53" s="1219" t="s">
        <v>38</v>
      </c>
      <c r="C53" s="1220"/>
      <c r="D53" s="92"/>
      <c r="E53" s="1221" t="s">
        <v>39</v>
      </c>
      <c r="F53" s="1221"/>
      <c r="G53" s="1221"/>
      <c r="H53" s="1222"/>
      <c r="I53" s="93">
        <v>1498</v>
      </c>
      <c r="J53" s="94">
        <v>606</v>
      </c>
      <c r="K53" s="94">
        <v>-39</v>
      </c>
      <c r="L53" s="94">
        <v>-148</v>
      </c>
      <c r="M53" s="95">
        <v>536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I/LVJYVDNho5PXdi5mn29ONXZ3cld4XSuuZepx6+lGBxYrdmDPbNS6NJSaTGzYxu9z7fBK7WSKi25orhUpZdQ==" saltValue="YQRtef14Em245m6c++QQQ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565</v>
      </c>
      <c r="G54" s="104" t="s">
        <v>566</v>
      </c>
      <c r="H54" s="105" t="s">
        <v>567</v>
      </c>
    </row>
    <row r="55" spans="2:8" ht="52.5" customHeight="1" x14ac:dyDescent="0.15">
      <c r="B55" s="106"/>
      <c r="C55" s="1228" t="s">
        <v>42</v>
      </c>
      <c r="D55" s="1228"/>
      <c r="E55" s="1229"/>
      <c r="F55" s="107">
        <v>1817</v>
      </c>
      <c r="G55" s="107">
        <v>1828</v>
      </c>
      <c r="H55" s="108">
        <v>1837</v>
      </c>
    </row>
    <row r="56" spans="2:8" ht="52.5" customHeight="1" x14ac:dyDescent="0.15">
      <c r="B56" s="109"/>
      <c r="C56" s="1230" t="s">
        <v>43</v>
      </c>
      <c r="D56" s="1230"/>
      <c r="E56" s="1231"/>
      <c r="F56" s="110">
        <v>676</v>
      </c>
      <c r="G56" s="110">
        <v>678</v>
      </c>
      <c r="H56" s="111">
        <v>681</v>
      </c>
    </row>
    <row r="57" spans="2:8" ht="53.25" customHeight="1" x14ac:dyDescent="0.15">
      <c r="B57" s="109"/>
      <c r="C57" s="1232" t="s">
        <v>44</v>
      </c>
      <c r="D57" s="1232"/>
      <c r="E57" s="1233"/>
      <c r="F57" s="112">
        <v>2953</v>
      </c>
      <c r="G57" s="112">
        <v>3165</v>
      </c>
      <c r="H57" s="113">
        <v>3394</v>
      </c>
    </row>
    <row r="58" spans="2:8" ht="45.75" customHeight="1" x14ac:dyDescent="0.15">
      <c r="B58" s="114"/>
      <c r="C58" s="1223" t="s">
        <v>588</v>
      </c>
      <c r="D58" s="1224"/>
      <c r="E58" s="1225"/>
      <c r="F58" s="115">
        <v>1201</v>
      </c>
      <c r="G58" s="115">
        <v>1282</v>
      </c>
      <c r="H58" s="116">
        <v>1360</v>
      </c>
    </row>
    <row r="59" spans="2:8" ht="45.75" customHeight="1" x14ac:dyDescent="0.15">
      <c r="B59" s="114"/>
      <c r="C59" s="1223" t="s">
        <v>589</v>
      </c>
      <c r="D59" s="1224"/>
      <c r="E59" s="1225"/>
      <c r="F59" s="115">
        <v>822</v>
      </c>
      <c r="G59" s="115">
        <v>772</v>
      </c>
      <c r="H59" s="116">
        <v>875</v>
      </c>
    </row>
    <row r="60" spans="2:8" ht="45.75" customHeight="1" x14ac:dyDescent="0.15">
      <c r="B60" s="114"/>
      <c r="C60" s="1223" t="s">
        <v>594</v>
      </c>
      <c r="D60" s="1224"/>
      <c r="E60" s="1225"/>
      <c r="F60" s="115">
        <v>229</v>
      </c>
      <c r="G60" s="115">
        <v>456</v>
      </c>
      <c r="H60" s="116">
        <v>497</v>
      </c>
    </row>
    <row r="61" spans="2:8" ht="45.75" customHeight="1" x14ac:dyDescent="0.15">
      <c r="B61" s="114"/>
      <c r="C61" s="1223" t="s">
        <v>590</v>
      </c>
      <c r="D61" s="1224"/>
      <c r="E61" s="1225"/>
      <c r="F61" s="115">
        <v>277</v>
      </c>
      <c r="G61" s="115">
        <v>283</v>
      </c>
      <c r="H61" s="116">
        <v>284</v>
      </c>
    </row>
    <row r="62" spans="2:8" ht="45.75" customHeight="1" thickBot="1" x14ac:dyDescent="0.2">
      <c r="B62" s="117"/>
      <c r="C62" s="1223" t="s">
        <v>591</v>
      </c>
      <c r="D62" s="1224"/>
      <c r="E62" s="1225"/>
      <c r="F62" s="118">
        <v>127</v>
      </c>
      <c r="G62" s="118">
        <v>127</v>
      </c>
      <c r="H62" s="119">
        <v>128</v>
      </c>
    </row>
    <row r="63" spans="2:8" ht="52.5" customHeight="1" thickBot="1" x14ac:dyDescent="0.2">
      <c r="B63" s="120"/>
      <c r="C63" s="1226" t="s">
        <v>45</v>
      </c>
      <c r="D63" s="1226"/>
      <c r="E63" s="1227"/>
      <c r="F63" s="121">
        <v>5446</v>
      </c>
      <c r="G63" s="121">
        <v>5671</v>
      </c>
      <c r="H63" s="122">
        <v>5912</v>
      </c>
    </row>
    <row r="64" spans="2:8" ht="15" customHeight="1" x14ac:dyDescent="0.15"/>
    <row r="65" ht="0" hidden="1" customHeight="1" x14ac:dyDescent="0.15"/>
    <row r="66" ht="0" hidden="1" customHeight="1" x14ac:dyDescent="0.15"/>
  </sheetData>
  <sheetProtection algorithmName="SHA-512" hashValue="0DZO0QfDdMfS+hnYguCVMSdAAWLMp0gXABrvuAtvIF7aeFWA0xXAJiCa84j7mQ1+QWDgjWltyM4mOTz9+NNibw==" saltValue="soZ21mIRrLANX2FI0w+b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560</v>
      </c>
      <c r="G2" s="136"/>
      <c r="H2" s="137"/>
    </row>
    <row r="3" spans="1:8" x14ac:dyDescent="0.15">
      <c r="A3" s="133" t="s">
        <v>553</v>
      </c>
      <c r="B3" s="138"/>
      <c r="C3" s="139"/>
      <c r="D3" s="140">
        <v>86862</v>
      </c>
      <c r="E3" s="141"/>
      <c r="F3" s="142">
        <v>118124</v>
      </c>
      <c r="G3" s="143"/>
      <c r="H3" s="144"/>
    </row>
    <row r="4" spans="1:8" x14ac:dyDescent="0.15">
      <c r="A4" s="145"/>
      <c r="B4" s="146"/>
      <c r="C4" s="147"/>
      <c r="D4" s="148">
        <v>43791</v>
      </c>
      <c r="E4" s="149"/>
      <c r="F4" s="150">
        <v>54614</v>
      </c>
      <c r="G4" s="151"/>
      <c r="H4" s="152"/>
    </row>
    <row r="5" spans="1:8" x14ac:dyDescent="0.15">
      <c r="A5" s="133" t="s">
        <v>555</v>
      </c>
      <c r="B5" s="138"/>
      <c r="C5" s="139"/>
      <c r="D5" s="140">
        <v>64442</v>
      </c>
      <c r="E5" s="141"/>
      <c r="F5" s="142">
        <v>101693</v>
      </c>
      <c r="G5" s="143"/>
      <c r="H5" s="144"/>
    </row>
    <row r="6" spans="1:8" x14ac:dyDescent="0.15">
      <c r="A6" s="145"/>
      <c r="B6" s="146"/>
      <c r="C6" s="147"/>
      <c r="D6" s="148">
        <v>29758</v>
      </c>
      <c r="E6" s="149"/>
      <c r="F6" s="150">
        <v>51066</v>
      </c>
      <c r="G6" s="151"/>
      <c r="H6" s="152"/>
    </row>
    <row r="7" spans="1:8" x14ac:dyDescent="0.15">
      <c r="A7" s="133" t="s">
        <v>556</v>
      </c>
      <c r="B7" s="138"/>
      <c r="C7" s="139"/>
      <c r="D7" s="140">
        <v>65660</v>
      </c>
      <c r="E7" s="141"/>
      <c r="F7" s="142">
        <v>96635</v>
      </c>
      <c r="G7" s="143"/>
      <c r="H7" s="144"/>
    </row>
    <row r="8" spans="1:8" x14ac:dyDescent="0.15">
      <c r="A8" s="145"/>
      <c r="B8" s="146"/>
      <c r="C8" s="147"/>
      <c r="D8" s="148">
        <v>44756</v>
      </c>
      <c r="E8" s="149"/>
      <c r="F8" s="150">
        <v>44408</v>
      </c>
      <c r="G8" s="151"/>
      <c r="H8" s="152"/>
    </row>
    <row r="9" spans="1:8" x14ac:dyDescent="0.15">
      <c r="A9" s="133" t="s">
        <v>557</v>
      </c>
      <c r="B9" s="138"/>
      <c r="C9" s="139"/>
      <c r="D9" s="140">
        <v>85921</v>
      </c>
      <c r="E9" s="141"/>
      <c r="F9" s="142">
        <v>97062</v>
      </c>
      <c r="G9" s="143"/>
      <c r="H9" s="144"/>
    </row>
    <row r="10" spans="1:8" x14ac:dyDescent="0.15">
      <c r="A10" s="145"/>
      <c r="B10" s="146"/>
      <c r="C10" s="147"/>
      <c r="D10" s="148">
        <v>70021</v>
      </c>
      <c r="E10" s="149"/>
      <c r="F10" s="150">
        <v>50112</v>
      </c>
      <c r="G10" s="151"/>
      <c r="H10" s="152"/>
    </row>
    <row r="11" spans="1:8" x14ac:dyDescent="0.15">
      <c r="A11" s="133" t="s">
        <v>558</v>
      </c>
      <c r="B11" s="138"/>
      <c r="C11" s="139"/>
      <c r="D11" s="140">
        <v>107184</v>
      </c>
      <c r="E11" s="141"/>
      <c r="F11" s="142">
        <v>106005</v>
      </c>
      <c r="G11" s="143"/>
      <c r="H11" s="144"/>
    </row>
    <row r="12" spans="1:8" x14ac:dyDescent="0.15">
      <c r="A12" s="145"/>
      <c r="B12" s="146"/>
      <c r="C12" s="153"/>
      <c r="D12" s="148">
        <v>64380</v>
      </c>
      <c r="E12" s="149"/>
      <c r="F12" s="150">
        <v>58359</v>
      </c>
      <c r="G12" s="151"/>
      <c r="H12" s="152"/>
    </row>
    <row r="13" spans="1:8" x14ac:dyDescent="0.15">
      <c r="A13" s="133"/>
      <c r="B13" s="138"/>
      <c r="C13" s="154"/>
      <c r="D13" s="155">
        <v>82014</v>
      </c>
      <c r="E13" s="156"/>
      <c r="F13" s="157">
        <v>103904</v>
      </c>
      <c r="G13" s="158"/>
      <c r="H13" s="144"/>
    </row>
    <row r="14" spans="1:8" x14ac:dyDescent="0.15">
      <c r="A14" s="145"/>
      <c r="B14" s="146"/>
      <c r="C14" s="147"/>
      <c r="D14" s="148">
        <v>50541</v>
      </c>
      <c r="E14" s="149"/>
      <c r="F14" s="150">
        <v>51712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4.93</v>
      </c>
      <c r="C19" s="159">
        <f>ROUND(VALUE(SUBSTITUTE(実質収支比率等に係る経年分析!G$48,"▲","-")),2)</f>
        <v>5.68</v>
      </c>
      <c r="D19" s="159">
        <f>ROUND(VALUE(SUBSTITUTE(実質収支比率等に係る経年分析!H$48,"▲","-")),2)</f>
        <v>8.26</v>
      </c>
      <c r="E19" s="159">
        <f>ROUND(VALUE(SUBSTITUTE(実質収支比率等に係る経年分析!I$48,"▲","-")),2)</f>
        <v>7.12</v>
      </c>
      <c r="F19" s="159">
        <f>ROUND(VALUE(SUBSTITUTE(実質収支比率等に係る経年分析!J$48,"▲","-")),2)</f>
        <v>7.94</v>
      </c>
    </row>
    <row r="20" spans="1:11" x14ac:dyDescent="0.15">
      <c r="A20" s="159" t="s">
        <v>49</v>
      </c>
      <c r="B20" s="159">
        <f>ROUND(VALUE(SUBSTITUTE(実質収支比率等に係る経年分析!F$47,"▲","-")),2)</f>
        <v>23.39</v>
      </c>
      <c r="C20" s="159">
        <f>ROUND(VALUE(SUBSTITUTE(実質収支比率等に係る経年分析!G$47,"▲","-")),2)</f>
        <v>24.65</v>
      </c>
      <c r="D20" s="159">
        <f>ROUND(VALUE(SUBSTITUTE(実質収支比率等に係る経年分析!H$47,"▲","-")),2)</f>
        <v>24.68</v>
      </c>
      <c r="E20" s="159">
        <f>ROUND(VALUE(SUBSTITUTE(実質収支比率等に係る経年分析!I$47,"▲","-")),2)</f>
        <v>25.52</v>
      </c>
      <c r="F20" s="159">
        <f>ROUND(VALUE(SUBSTITUTE(実質収支比率等に係る経年分析!J$47,"▲","-")),2)</f>
        <v>26.57</v>
      </c>
    </row>
    <row r="21" spans="1:11" x14ac:dyDescent="0.15">
      <c r="A21" s="159" t="s">
        <v>50</v>
      </c>
      <c r="B21" s="159">
        <f>IF(ISNUMBER(VALUE(SUBSTITUTE(実質収支比率等に係る経年分析!F$49,"▲","-"))),ROUND(VALUE(SUBSTITUTE(実質収支比率等に係る経年分析!F$49,"▲","-")),2),NA())</f>
        <v>0.98</v>
      </c>
      <c r="C21" s="159">
        <f>IF(ISNUMBER(VALUE(SUBSTITUTE(実質収支比率等に係る経年分析!G$49,"▲","-"))),ROUND(VALUE(SUBSTITUTE(実質収支比率等に係る経年分析!G$49,"▲","-")),2),NA())</f>
        <v>2.0699999999999998</v>
      </c>
      <c r="D21" s="159">
        <f>IF(ISNUMBER(VALUE(SUBSTITUTE(実質収支比率等に係る経年分析!H$49,"▲","-"))),ROUND(VALUE(SUBSTITUTE(実質収支比率等に係る経年分析!H$49,"▲","-")),2),NA())</f>
        <v>2.65</v>
      </c>
      <c r="E21" s="159">
        <f>IF(ISNUMBER(VALUE(SUBSTITUTE(実質収支比率等に係る経年分析!I$49,"▲","-"))),ROUND(VALUE(SUBSTITUTE(実質収支比率等に係る経年分析!I$49,"▲","-")),2),NA())</f>
        <v>-1.21</v>
      </c>
      <c r="F21" s="159">
        <f>IF(ISNUMBER(VALUE(SUBSTITUTE(実質収支比率等に係る経年分析!J$49,"▲","-"))),ROUND(VALUE(SUBSTITUTE(実質収支比率等に係る経年分析!J$49,"▲","-")),2),NA())</f>
        <v>0.68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開拓専用水道特別会計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x14ac:dyDescent="0.15">
      <c r="A31" s="160" t="str">
        <f>IF(連結実質赤字比率に係る赤字・黒字の構成分析!C$39="",NA(),連結実質赤字比率に係る赤字・黒字の構成分析!C$39)</f>
        <v>風力発電事業特別会計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0.08</v>
      </c>
    </row>
    <row r="32" spans="1:11" x14ac:dyDescent="0.15">
      <c r="A32" s="160" t="str">
        <f>IF(連結実質赤字比率に係る赤字・黒字の構成分析!C$38="",NA(),連結実質赤字比率に係る赤字・黒字の構成分析!C$38)</f>
        <v>宅地造成事業特別会計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0.76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1.07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1.25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1.1399999999999999</v>
      </c>
    </row>
    <row r="33" spans="1:16" x14ac:dyDescent="0.15">
      <c r="A33" s="160" t="str">
        <f>IF(連結実質赤字比率に係る赤字・黒字の構成分析!C$37="",NA(),連結実質赤字比率に係る赤字・黒字の構成分析!C$37)</f>
        <v>介護保険特別会計</v>
      </c>
      <c r="B33" s="160">
        <f>IF(ROUND(VALUE(SUBSTITUTE(連結実質赤字比率に係る赤字・黒字の構成分析!F$37,"▲", "-")), 2) &lt; 0, ABS(ROUND(VALUE(SUBSTITUTE(連結実質赤字比率に係る赤字・黒字の構成分析!F$37,"▲", "-")), 2)), NA())</f>
        <v>0.04</v>
      </c>
      <c r="C33" s="160" t="e">
        <f>IF(ROUND(VALUE(SUBSTITUTE(連結実質赤字比率に係る赤字・黒字の構成分析!F$37,"▲", "-")), 2) &gt;= 0, ABS(ROUND(VALUE(SUBSTITUTE(連結実質赤字比率に係る赤字・黒字の構成分析!F$37,"▲", "-")), 2)), NA())</f>
        <v>#N/A</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1.42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1.81</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0.36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0.94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2.11</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2.2200000000000002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2.14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2.34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2.41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2.96</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4.87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5.65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8.24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7.07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1547</v>
      </c>
      <c r="E42" s="161"/>
      <c r="F42" s="161"/>
      <c r="G42" s="161">
        <f>'実質公債費比率（分子）の構造'!L$52</f>
        <v>1597</v>
      </c>
      <c r="H42" s="161"/>
      <c r="I42" s="161"/>
      <c r="J42" s="161">
        <f>'実質公債費比率（分子）の構造'!M$52</f>
        <v>1642</v>
      </c>
      <c r="K42" s="161"/>
      <c r="L42" s="161"/>
      <c r="M42" s="161">
        <f>'実質公債費比率（分子）の構造'!N$52</f>
        <v>1657</v>
      </c>
      <c r="N42" s="161"/>
      <c r="O42" s="161"/>
      <c r="P42" s="161">
        <f>'実質公債費比率（分子）の構造'!O$52</f>
        <v>1472</v>
      </c>
    </row>
    <row r="43" spans="1:16" x14ac:dyDescent="0.15">
      <c r="A43" s="161" t="s">
        <v>18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f>'実質公債費比率（分子）の構造'!N$51</f>
        <v>0</v>
      </c>
      <c r="L43" s="161"/>
      <c r="M43" s="161"/>
      <c r="N43" s="161">
        <f>'実質公債費比率（分子）の構造'!O$51</f>
        <v>0</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53</v>
      </c>
      <c r="C45" s="161"/>
      <c r="D45" s="161"/>
      <c r="E45" s="161">
        <f>'実質公債費比率（分子）の構造'!L$49</f>
        <v>54</v>
      </c>
      <c r="F45" s="161"/>
      <c r="G45" s="161"/>
      <c r="H45" s="161">
        <f>'実質公債費比率（分子）の構造'!M$49</f>
        <v>47</v>
      </c>
      <c r="I45" s="161"/>
      <c r="J45" s="161"/>
      <c r="K45" s="161">
        <f>'実質公債費比率（分子）の構造'!N$49</f>
        <v>48</v>
      </c>
      <c r="L45" s="161"/>
      <c r="M45" s="161"/>
      <c r="N45" s="161">
        <f>'実質公債費比率（分子）の構造'!O$49</f>
        <v>62</v>
      </c>
      <c r="O45" s="161"/>
      <c r="P45" s="161"/>
    </row>
    <row r="46" spans="1:16" x14ac:dyDescent="0.15">
      <c r="A46" s="161" t="s">
        <v>60</v>
      </c>
      <c r="B46" s="161">
        <f>'実質公債費比率（分子）の構造'!K$48</f>
        <v>531</v>
      </c>
      <c r="C46" s="161"/>
      <c r="D46" s="161"/>
      <c r="E46" s="161">
        <f>'実質公債費比率（分子）の構造'!L$48</f>
        <v>541</v>
      </c>
      <c r="F46" s="161"/>
      <c r="G46" s="161"/>
      <c r="H46" s="161">
        <f>'実質公債費比率（分子）の構造'!M$48</f>
        <v>508</v>
      </c>
      <c r="I46" s="161"/>
      <c r="J46" s="161"/>
      <c r="K46" s="161">
        <f>'実質公債費比率（分子）の構造'!N$48</f>
        <v>595</v>
      </c>
      <c r="L46" s="161"/>
      <c r="M46" s="161"/>
      <c r="N46" s="161">
        <f>'実質公債費比率（分子）の構造'!O$48</f>
        <v>577</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1596</v>
      </c>
      <c r="C49" s="161"/>
      <c r="D49" s="161"/>
      <c r="E49" s="161">
        <f>'実質公債費比率（分子）の構造'!L$45</f>
        <v>1482</v>
      </c>
      <c r="F49" s="161"/>
      <c r="G49" s="161"/>
      <c r="H49" s="161">
        <f>'実質公債費比率（分子）の構造'!M$45</f>
        <v>1567</v>
      </c>
      <c r="I49" s="161"/>
      <c r="J49" s="161"/>
      <c r="K49" s="161">
        <f>'実質公債費比率（分子）の構造'!N$45</f>
        <v>1567</v>
      </c>
      <c r="L49" s="161"/>
      <c r="M49" s="161"/>
      <c r="N49" s="161">
        <f>'実質公債費比率（分子）の構造'!O$45</f>
        <v>1436</v>
      </c>
      <c r="O49" s="161"/>
      <c r="P49" s="161"/>
    </row>
    <row r="50" spans="1:16" x14ac:dyDescent="0.15">
      <c r="A50" s="161" t="s">
        <v>64</v>
      </c>
      <c r="B50" s="161" t="e">
        <f>NA()</f>
        <v>#N/A</v>
      </c>
      <c r="C50" s="161">
        <f>IF(ISNUMBER('実質公債費比率（分子）の構造'!K$53),'実質公債費比率（分子）の構造'!K$53,NA())</f>
        <v>633</v>
      </c>
      <c r="D50" s="161" t="e">
        <f>NA()</f>
        <v>#N/A</v>
      </c>
      <c r="E50" s="161" t="e">
        <f>NA()</f>
        <v>#N/A</v>
      </c>
      <c r="F50" s="161">
        <f>IF(ISNUMBER('実質公債費比率（分子）の構造'!L$53),'実質公債費比率（分子）の構造'!L$53,NA())</f>
        <v>480</v>
      </c>
      <c r="G50" s="161" t="e">
        <f>NA()</f>
        <v>#N/A</v>
      </c>
      <c r="H50" s="161" t="e">
        <f>NA()</f>
        <v>#N/A</v>
      </c>
      <c r="I50" s="161">
        <f>IF(ISNUMBER('実質公債費比率（分子）の構造'!M$53),'実質公債費比率（分子）の構造'!M$53,NA())</f>
        <v>480</v>
      </c>
      <c r="J50" s="161" t="e">
        <f>NA()</f>
        <v>#N/A</v>
      </c>
      <c r="K50" s="161" t="e">
        <f>NA()</f>
        <v>#N/A</v>
      </c>
      <c r="L50" s="161">
        <f>IF(ISNUMBER('実質公債費比率（分子）の構造'!N$53),'実質公債費比率（分子）の構造'!N$53,NA())</f>
        <v>553</v>
      </c>
      <c r="M50" s="161" t="e">
        <f>NA()</f>
        <v>#N/A</v>
      </c>
      <c r="N50" s="161" t="e">
        <f>NA()</f>
        <v>#N/A</v>
      </c>
      <c r="O50" s="161">
        <f>IF(ISNUMBER('実質公債費比率（分子）の構造'!O$53),'実質公債費比率（分子）の構造'!O$53,NA())</f>
        <v>603</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14259</v>
      </c>
      <c r="E56" s="160"/>
      <c r="F56" s="160"/>
      <c r="G56" s="160">
        <f>'将来負担比率（分子）の構造'!J$52</f>
        <v>13794</v>
      </c>
      <c r="H56" s="160"/>
      <c r="I56" s="160"/>
      <c r="J56" s="160">
        <f>'将来負担比率（分子）の構造'!K$52</f>
        <v>13355</v>
      </c>
      <c r="K56" s="160"/>
      <c r="L56" s="160"/>
      <c r="M56" s="160">
        <f>'将来負担比率（分子）の構造'!L$52</f>
        <v>12930</v>
      </c>
      <c r="N56" s="160"/>
      <c r="O56" s="160"/>
      <c r="P56" s="160">
        <f>'将来負担比率（分子）の構造'!M$52</f>
        <v>12202</v>
      </c>
    </row>
    <row r="57" spans="1:16" x14ac:dyDescent="0.15">
      <c r="A57" s="160" t="s">
        <v>36</v>
      </c>
      <c r="B57" s="160"/>
      <c r="C57" s="160"/>
      <c r="D57" s="160">
        <f>'将来負担比率（分子）の構造'!I$51</f>
        <v>333</v>
      </c>
      <c r="E57" s="160"/>
      <c r="F57" s="160"/>
      <c r="G57" s="160">
        <f>'将来負担比率（分子）の構造'!J$51</f>
        <v>277</v>
      </c>
      <c r="H57" s="160"/>
      <c r="I57" s="160"/>
      <c r="J57" s="160">
        <f>'将来負担比率（分子）の構造'!K$51</f>
        <v>245</v>
      </c>
      <c r="K57" s="160"/>
      <c r="L57" s="160"/>
      <c r="M57" s="160">
        <f>'将来負担比率（分子）の構造'!L$51</f>
        <v>223</v>
      </c>
      <c r="N57" s="160"/>
      <c r="O57" s="160"/>
      <c r="P57" s="160">
        <f>'将来負担比率（分子）の構造'!M$51</f>
        <v>188</v>
      </c>
    </row>
    <row r="58" spans="1:16" x14ac:dyDescent="0.15">
      <c r="A58" s="160" t="s">
        <v>35</v>
      </c>
      <c r="B58" s="160"/>
      <c r="C58" s="160"/>
      <c r="D58" s="160">
        <f>'将来負担比率（分子）の構造'!I$50</f>
        <v>4034</v>
      </c>
      <c r="E58" s="160"/>
      <c r="F58" s="160"/>
      <c r="G58" s="160">
        <f>'将来負担比率（分子）の構造'!J$50</f>
        <v>4289</v>
      </c>
      <c r="H58" s="160"/>
      <c r="I58" s="160"/>
      <c r="J58" s="160">
        <f>'将来負担比率（分子）の構造'!K$50</f>
        <v>4485</v>
      </c>
      <c r="K58" s="160"/>
      <c r="L58" s="160"/>
      <c r="M58" s="160">
        <f>'将来負担比率（分子）の構造'!L$50</f>
        <v>4560</v>
      </c>
      <c r="N58" s="160"/>
      <c r="O58" s="160"/>
      <c r="P58" s="160">
        <f>'将来負担比率（分子）の構造'!M$50</f>
        <v>4731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0</v>
      </c>
      <c r="C61" s="160"/>
      <c r="D61" s="160"/>
      <c r="E61" s="160">
        <f>'将来負担比率（分子）の構造'!J$46</f>
        <v>0</v>
      </c>
      <c r="F61" s="160"/>
      <c r="G61" s="160"/>
      <c r="H61" s="160">
        <f>'将来負担比率（分子）の構造'!K$46</f>
        <v>0</v>
      </c>
      <c r="I61" s="160"/>
      <c r="J61" s="160"/>
      <c r="K61" s="160">
        <f>'将来負担比率（分子）の構造'!L$46</f>
        <v>0</v>
      </c>
      <c r="L61" s="160"/>
      <c r="M61" s="160"/>
      <c r="N61" s="160" t="str">
        <f>'将来負担比率（分子）の構造'!M$46</f>
        <v>-</v>
      </c>
      <c r="O61" s="160"/>
      <c r="P61" s="160"/>
    </row>
    <row r="62" spans="1:16" x14ac:dyDescent="0.15">
      <c r="A62" s="160" t="s">
        <v>29</v>
      </c>
      <c r="B62" s="160">
        <f>'将来負担比率（分子）の構造'!I$45</f>
        <v>1338</v>
      </c>
      <c r="C62" s="160"/>
      <c r="D62" s="160"/>
      <c r="E62" s="160">
        <f>'将来負担比率（分子）の構造'!J$45</f>
        <v>1285</v>
      </c>
      <c r="F62" s="160"/>
      <c r="G62" s="160"/>
      <c r="H62" s="160">
        <f>'将来負担比率（分子）の構造'!K$45</f>
        <v>1177</v>
      </c>
      <c r="I62" s="160"/>
      <c r="J62" s="160"/>
      <c r="K62" s="160">
        <f>'将来負担比率（分子）の構造'!L$45</f>
        <v>787</v>
      </c>
      <c r="L62" s="160"/>
      <c r="M62" s="160"/>
      <c r="N62" s="160">
        <f>'将来負担比率（分子）の構造'!M$45</f>
        <v>939</v>
      </c>
      <c r="O62" s="160"/>
      <c r="P62" s="160"/>
    </row>
    <row r="63" spans="1:16" x14ac:dyDescent="0.15">
      <c r="A63" s="160" t="s">
        <v>28</v>
      </c>
      <c r="B63" s="160">
        <f>'将来負担比率（分子）の構造'!I$44</f>
        <v>314</v>
      </c>
      <c r="C63" s="160"/>
      <c r="D63" s="160"/>
      <c r="E63" s="160">
        <f>'将来負担比率（分子）の構造'!J$44</f>
        <v>360</v>
      </c>
      <c r="F63" s="160"/>
      <c r="G63" s="160"/>
      <c r="H63" s="160">
        <f>'将来負担比率（分子）の構造'!K$44</f>
        <v>336</v>
      </c>
      <c r="I63" s="160"/>
      <c r="J63" s="160"/>
      <c r="K63" s="160">
        <f>'将来負担比率（分子）の構造'!L$44</f>
        <v>288</v>
      </c>
      <c r="L63" s="160"/>
      <c r="M63" s="160"/>
      <c r="N63" s="160">
        <f>'将来負担比率（分子）の構造'!M$44</f>
        <v>252</v>
      </c>
      <c r="O63" s="160"/>
      <c r="P63" s="160"/>
    </row>
    <row r="64" spans="1:16" x14ac:dyDescent="0.15">
      <c r="A64" s="160" t="s">
        <v>27</v>
      </c>
      <c r="B64" s="160">
        <f>'将来負担比率（分子）の構造'!I$43</f>
        <v>6464</v>
      </c>
      <c r="C64" s="160"/>
      <c r="D64" s="160"/>
      <c r="E64" s="160">
        <f>'将来負担比率（分子）の構造'!J$43</f>
        <v>5817</v>
      </c>
      <c r="F64" s="160"/>
      <c r="G64" s="160"/>
      <c r="H64" s="160">
        <f>'将来負担比率（分子）の構造'!K$43</f>
        <v>5452</v>
      </c>
      <c r="I64" s="160"/>
      <c r="J64" s="160"/>
      <c r="K64" s="160">
        <f>'将来負担比率（分子）の構造'!L$43</f>
        <v>5500</v>
      </c>
      <c r="L64" s="160"/>
      <c r="M64" s="160"/>
      <c r="N64" s="160">
        <f>'将来負担比率（分子）の構造'!M$43</f>
        <v>5556</v>
      </c>
      <c r="O64" s="160"/>
      <c r="P64" s="160"/>
    </row>
    <row r="65" spans="1:16" x14ac:dyDescent="0.15">
      <c r="A65" s="160" t="s">
        <v>26</v>
      </c>
      <c r="B65" s="160">
        <f>'将来負担比率（分子）の構造'!I$42</f>
        <v>11</v>
      </c>
      <c r="C65" s="160"/>
      <c r="D65" s="160"/>
      <c r="E65" s="160">
        <f>'将来負担比率（分子）の構造'!J$42</f>
        <v>9</v>
      </c>
      <c r="F65" s="160"/>
      <c r="G65" s="160"/>
      <c r="H65" s="160">
        <f>'将来負担比率（分子）の構造'!K$42</f>
        <v>8</v>
      </c>
      <c r="I65" s="160"/>
      <c r="J65" s="160"/>
      <c r="K65" s="160">
        <f>'将来負担比率（分子）の構造'!L$42</f>
        <v>7</v>
      </c>
      <c r="L65" s="160"/>
      <c r="M65" s="160"/>
      <c r="N65" s="160">
        <f>'将来負担比率（分子）の構造'!M$42</f>
        <v>5</v>
      </c>
      <c r="O65" s="160"/>
      <c r="P65" s="160"/>
    </row>
    <row r="66" spans="1:16" x14ac:dyDescent="0.15">
      <c r="A66" s="160" t="s">
        <v>25</v>
      </c>
      <c r="B66" s="160">
        <f>'将来負担比率（分子）の構造'!I$41</f>
        <v>11997</v>
      </c>
      <c r="C66" s="160"/>
      <c r="D66" s="160"/>
      <c r="E66" s="160">
        <f>'将来負担比率（分子）の構造'!J$41</f>
        <v>11495</v>
      </c>
      <c r="F66" s="160"/>
      <c r="G66" s="160"/>
      <c r="H66" s="160">
        <f>'将来負担比率（分子）の構造'!K$41</f>
        <v>11072</v>
      </c>
      <c r="I66" s="160"/>
      <c r="J66" s="160"/>
      <c r="K66" s="160">
        <f>'将来負担比率（分子）の構造'!L$41</f>
        <v>10983</v>
      </c>
      <c r="L66" s="160"/>
      <c r="M66" s="160"/>
      <c r="N66" s="160">
        <f>'将来負担比率（分子）の構造'!M$41</f>
        <v>10906</v>
      </c>
      <c r="O66" s="160"/>
      <c r="P66" s="160"/>
    </row>
    <row r="67" spans="1:16" x14ac:dyDescent="0.15">
      <c r="A67" s="160" t="s">
        <v>68</v>
      </c>
      <c r="B67" s="160" t="e">
        <f>NA()</f>
        <v>#N/A</v>
      </c>
      <c r="C67" s="160">
        <f>IF(ISNUMBER('将来負担比率（分子）の構造'!I$53), IF('将来負担比率（分子）の構造'!I$53 &lt; 0, 0, '将来負担比率（分子）の構造'!I$53), NA())</f>
        <v>1498</v>
      </c>
      <c r="D67" s="160" t="e">
        <f>NA()</f>
        <v>#N/A</v>
      </c>
      <c r="E67" s="160" t="e">
        <f>NA()</f>
        <v>#N/A</v>
      </c>
      <c r="F67" s="160">
        <f>IF(ISNUMBER('将来負担比率（分子）の構造'!J$53), IF('将来負担比率（分子）の構造'!J$53 &lt; 0, 0, '将来負担比率（分子）の構造'!J$53), NA())</f>
        <v>606</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536</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1817</v>
      </c>
      <c r="C72" s="164">
        <f>基金残高に係る経年分析!G55</f>
        <v>1828</v>
      </c>
      <c r="D72" s="164">
        <f>基金残高に係る経年分析!H55</f>
        <v>1837</v>
      </c>
    </row>
    <row r="73" spans="1:16" x14ac:dyDescent="0.15">
      <c r="A73" s="163" t="s">
        <v>71</v>
      </c>
      <c r="B73" s="164">
        <f>基金残高に係る経年分析!F56</f>
        <v>676</v>
      </c>
      <c r="C73" s="164">
        <f>基金残高に係る経年分析!G56</f>
        <v>678</v>
      </c>
      <c r="D73" s="164">
        <f>基金残高に係る経年分析!H56</f>
        <v>681</v>
      </c>
    </row>
    <row r="74" spans="1:16" x14ac:dyDescent="0.15">
      <c r="A74" s="163" t="s">
        <v>72</v>
      </c>
      <c r="B74" s="164">
        <f>基金残高に係る経年分析!F57</f>
        <v>2953</v>
      </c>
      <c r="C74" s="164">
        <f>基金残高に係る経年分析!G57</f>
        <v>3165</v>
      </c>
      <c r="D74" s="164">
        <f>基金残高に係る経年分析!H57</f>
        <v>3394</v>
      </c>
    </row>
  </sheetData>
  <sheetProtection algorithmName="SHA-512" hashValue="9gOzz1boEM/6flhuVehHApF9YXphwAQ/0RnyjVSHw9wupfkEcQ+JCDYu0Bz1Ksxshroz3XAYp19wR/tPS2Xgjg==" saltValue="LYzN9e3fEX1zZPxp9o3P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206</v>
      </c>
      <c r="DI1" s="598"/>
      <c r="DJ1" s="598"/>
      <c r="DK1" s="598"/>
      <c r="DL1" s="598"/>
      <c r="DM1" s="598"/>
      <c r="DN1" s="599"/>
      <c r="DO1" s="205"/>
      <c r="DP1" s="597" t="s">
        <v>207</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209</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210</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211</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212</v>
      </c>
      <c r="S4" s="601"/>
      <c r="T4" s="601"/>
      <c r="U4" s="601"/>
      <c r="V4" s="601"/>
      <c r="W4" s="601"/>
      <c r="X4" s="601"/>
      <c r="Y4" s="602"/>
      <c r="Z4" s="600" t="s">
        <v>213</v>
      </c>
      <c r="AA4" s="601"/>
      <c r="AB4" s="601"/>
      <c r="AC4" s="602"/>
      <c r="AD4" s="600" t="s">
        <v>214</v>
      </c>
      <c r="AE4" s="601"/>
      <c r="AF4" s="601"/>
      <c r="AG4" s="601"/>
      <c r="AH4" s="601"/>
      <c r="AI4" s="601"/>
      <c r="AJ4" s="601"/>
      <c r="AK4" s="602"/>
      <c r="AL4" s="600" t="s">
        <v>213</v>
      </c>
      <c r="AM4" s="601"/>
      <c r="AN4" s="601"/>
      <c r="AO4" s="602"/>
      <c r="AP4" s="606" t="s">
        <v>215</v>
      </c>
      <c r="AQ4" s="606"/>
      <c r="AR4" s="606"/>
      <c r="AS4" s="606"/>
      <c r="AT4" s="606"/>
      <c r="AU4" s="606"/>
      <c r="AV4" s="606"/>
      <c r="AW4" s="606"/>
      <c r="AX4" s="606"/>
      <c r="AY4" s="606"/>
      <c r="AZ4" s="606"/>
      <c r="BA4" s="606"/>
      <c r="BB4" s="606"/>
      <c r="BC4" s="606"/>
      <c r="BD4" s="606"/>
      <c r="BE4" s="606"/>
      <c r="BF4" s="606"/>
      <c r="BG4" s="606" t="s">
        <v>216</v>
      </c>
      <c r="BH4" s="606"/>
      <c r="BI4" s="606"/>
      <c r="BJ4" s="606"/>
      <c r="BK4" s="606"/>
      <c r="BL4" s="606"/>
      <c r="BM4" s="606"/>
      <c r="BN4" s="606"/>
      <c r="BO4" s="606" t="s">
        <v>213</v>
      </c>
      <c r="BP4" s="606"/>
      <c r="BQ4" s="606"/>
      <c r="BR4" s="606"/>
      <c r="BS4" s="606" t="s">
        <v>217</v>
      </c>
      <c r="BT4" s="606"/>
      <c r="BU4" s="606"/>
      <c r="BV4" s="606"/>
      <c r="BW4" s="606"/>
      <c r="BX4" s="606"/>
      <c r="BY4" s="606"/>
      <c r="BZ4" s="606"/>
      <c r="CA4" s="606"/>
      <c r="CB4" s="606"/>
      <c r="CD4" s="603" t="s">
        <v>218</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219</v>
      </c>
      <c r="C5" s="608"/>
      <c r="D5" s="608"/>
      <c r="E5" s="608"/>
      <c r="F5" s="608"/>
      <c r="G5" s="608"/>
      <c r="H5" s="608"/>
      <c r="I5" s="608"/>
      <c r="J5" s="608"/>
      <c r="K5" s="608"/>
      <c r="L5" s="608"/>
      <c r="M5" s="608"/>
      <c r="N5" s="608"/>
      <c r="O5" s="608"/>
      <c r="P5" s="608"/>
      <c r="Q5" s="609"/>
      <c r="R5" s="610">
        <v>1520880</v>
      </c>
      <c r="S5" s="611"/>
      <c r="T5" s="611"/>
      <c r="U5" s="611"/>
      <c r="V5" s="611"/>
      <c r="W5" s="611"/>
      <c r="X5" s="611"/>
      <c r="Y5" s="612"/>
      <c r="Z5" s="613">
        <v>12.8</v>
      </c>
      <c r="AA5" s="613"/>
      <c r="AB5" s="613"/>
      <c r="AC5" s="613"/>
      <c r="AD5" s="614">
        <v>1520880</v>
      </c>
      <c r="AE5" s="614"/>
      <c r="AF5" s="614"/>
      <c r="AG5" s="614"/>
      <c r="AH5" s="614"/>
      <c r="AI5" s="614"/>
      <c r="AJ5" s="614"/>
      <c r="AK5" s="614"/>
      <c r="AL5" s="615">
        <v>22.7</v>
      </c>
      <c r="AM5" s="616"/>
      <c r="AN5" s="616"/>
      <c r="AO5" s="617"/>
      <c r="AP5" s="607" t="s">
        <v>220</v>
      </c>
      <c r="AQ5" s="608"/>
      <c r="AR5" s="608"/>
      <c r="AS5" s="608"/>
      <c r="AT5" s="608"/>
      <c r="AU5" s="608"/>
      <c r="AV5" s="608"/>
      <c r="AW5" s="608"/>
      <c r="AX5" s="608"/>
      <c r="AY5" s="608"/>
      <c r="AZ5" s="608"/>
      <c r="BA5" s="608"/>
      <c r="BB5" s="608"/>
      <c r="BC5" s="608"/>
      <c r="BD5" s="608"/>
      <c r="BE5" s="608"/>
      <c r="BF5" s="609"/>
      <c r="BG5" s="621">
        <v>1520269</v>
      </c>
      <c r="BH5" s="622"/>
      <c r="BI5" s="622"/>
      <c r="BJ5" s="622"/>
      <c r="BK5" s="622"/>
      <c r="BL5" s="622"/>
      <c r="BM5" s="622"/>
      <c r="BN5" s="623"/>
      <c r="BO5" s="624">
        <v>100</v>
      </c>
      <c r="BP5" s="624"/>
      <c r="BQ5" s="624"/>
      <c r="BR5" s="624"/>
      <c r="BS5" s="625" t="s">
        <v>221</v>
      </c>
      <c r="BT5" s="625"/>
      <c r="BU5" s="625"/>
      <c r="BV5" s="625"/>
      <c r="BW5" s="625"/>
      <c r="BX5" s="625"/>
      <c r="BY5" s="625"/>
      <c r="BZ5" s="625"/>
      <c r="CA5" s="625"/>
      <c r="CB5" s="629"/>
      <c r="CD5" s="603" t="s">
        <v>215</v>
      </c>
      <c r="CE5" s="604"/>
      <c r="CF5" s="604"/>
      <c r="CG5" s="604"/>
      <c r="CH5" s="604"/>
      <c r="CI5" s="604"/>
      <c r="CJ5" s="604"/>
      <c r="CK5" s="604"/>
      <c r="CL5" s="604"/>
      <c r="CM5" s="604"/>
      <c r="CN5" s="604"/>
      <c r="CO5" s="604"/>
      <c r="CP5" s="604"/>
      <c r="CQ5" s="605"/>
      <c r="CR5" s="603" t="s">
        <v>222</v>
      </c>
      <c r="CS5" s="604"/>
      <c r="CT5" s="604"/>
      <c r="CU5" s="604"/>
      <c r="CV5" s="604"/>
      <c r="CW5" s="604"/>
      <c r="CX5" s="604"/>
      <c r="CY5" s="605"/>
      <c r="CZ5" s="603" t="s">
        <v>213</v>
      </c>
      <c r="DA5" s="604"/>
      <c r="DB5" s="604"/>
      <c r="DC5" s="605"/>
      <c r="DD5" s="603" t="s">
        <v>223</v>
      </c>
      <c r="DE5" s="604"/>
      <c r="DF5" s="604"/>
      <c r="DG5" s="604"/>
      <c r="DH5" s="604"/>
      <c r="DI5" s="604"/>
      <c r="DJ5" s="604"/>
      <c r="DK5" s="604"/>
      <c r="DL5" s="604"/>
      <c r="DM5" s="604"/>
      <c r="DN5" s="604"/>
      <c r="DO5" s="604"/>
      <c r="DP5" s="605"/>
      <c r="DQ5" s="603" t="s">
        <v>224</v>
      </c>
      <c r="DR5" s="604"/>
      <c r="DS5" s="604"/>
      <c r="DT5" s="604"/>
      <c r="DU5" s="604"/>
      <c r="DV5" s="604"/>
      <c r="DW5" s="604"/>
      <c r="DX5" s="604"/>
      <c r="DY5" s="604"/>
      <c r="DZ5" s="604"/>
      <c r="EA5" s="604"/>
      <c r="EB5" s="604"/>
      <c r="EC5" s="605"/>
    </row>
    <row r="6" spans="2:143" ht="11.25" customHeight="1" x14ac:dyDescent="0.15">
      <c r="B6" s="618" t="s">
        <v>225</v>
      </c>
      <c r="C6" s="619"/>
      <c r="D6" s="619"/>
      <c r="E6" s="619"/>
      <c r="F6" s="619"/>
      <c r="G6" s="619"/>
      <c r="H6" s="619"/>
      <c r="I6" s="619"/>
      <c r="J6" s="619"/>
      <c r="K6" s="619"/>
      <c r="L6" s="619"/>
      <c r="M6" s="619"/>
      <c r="N6" s="619"/>
      <c r="O6" s="619"/>
      <c r="P6" s="619"/>
      <c r="Q6" s="620"/>
      <c r="R6" s="621">
        <v>93399</v>
      </c>
      <c r="S6" s="622"/>
      <c r="T6" s="622"/>
      <c r="U6" s="622"/>
      <c r="V6" s="622"/>
      <c r="W6" s="622"/>
      <c r="X6" s="622"/>
      <c r="Y6" s="623"/>
      <c r="Z6" s="624">
        <v>0.8</v>
      </c>
      <c r="AA6" s="624"/>
      <c r="AB6" s="624"/>
      <c r="AC6" s="624"/>
      <c r="AD6" s="625">
        <v>93399</v>
      </c>
      <c r="AE6" s="625"/>
      <c r="AF6" s="625"/>
      <c r="AG6" s="625"/>
      <c r="AH6" s="625"/>
      <c r="AI6" s="625"/>
      <c r="AJ6" s="625"/>
      <c r="AK6" s="625"/>
      <c r="AL6" s="626">
        <v>1.4</v>
      </c>
      <c r="AM6" s="627"/>
      <c r="AN6" s="627"/>
      <c r="AO6" s="628"/>
      <c r="AP6" s="618" t="s">
        <v>226</v>
      </c>
      <c r="AQ6" s="619"/>
      <c r="AR6" s="619"/>
      <c r="AS6" s="619"/>
      <c r="AT6" s="619"/>
      <c r="AU6" s="619"/>
      <c r="AV6" s="619"/>
      <c r="AW6" s="619"/>
      <c r="AX6" s="619"/>
      <c r="AY6" s="619"/>
      <c r="AZ6" s="619"/>
      <c r="BA6" s="619"/>
      <c r="BB6" s="619"/>
      <c r="BC6" s="619"/>
      <c r="BD6" s="619"/>
      <c r="BE6" s="619"/>
      <c r="BF6" s="620"/>
      <c r="BG6" s="621">
        <v>1520269</v>
      </c>
      <c r="BH6" s="622"/>
      <c r="BI6" s="622"/>
      <c r="BJ6" s="622"/>
      <c r="BK6" s="622"/>
      <c r="BL6" s="622"/>
      <c r="BM6" s="622"/>
      <c r="BN6" s="623"/>
      <c r="BO6" s="624">
        <v>100</v>
      </c>
      <c r="BP6" s="624"/>
      <c r="BQ6" s="624"/>
      <c r="BR6" s="624"/>
      <c r="BS6" s="625" t="s">
        <v>122</v>
      </c>
      <c r="BT6" s="625"/>
      <c r="BU6" s="625"/>
      <c r="BV6" s="625"/>
      <c r="BW6" s="625"/>
      <c r="BX6" s="625"/>
      <c r="BY6" s="625"/>
      <c r="BZ6" s="625"/>
      <c r="CA6" s="625"/>
      <c r="CB6" s="629"/>
      <c r="CD6" s="632" t="s">
        <v>227</v>
      </c>
      <c r="CE6" s="633"/>
      <c r="CF6" s="633"/>
      <c r="CG6" s="633"/>
      <c r="CH6" s="633"/>
      <c r="CI6" s="633"/>
      <c r="CJ6" s="633"/>
      <c r="CK6" s="633"/>
      <c r="CL6" s="633"/>
      <c r="CM6" s="633"/>
      <c r="CN6" s="633"/>
      <c r="CO6" s="633"/>
      <c r="CP6" s="633"/>
      <c r="CQ6" s="634"/>
      <c r="CR6" s="621">
        <v>104487</v>
      </c>
      <c r="CS6" s="622"/>
      <c r="CT6" s="622"/>
      <c r="CU6" s="622"/>
      <c r="CV6" s="622"/>
      <c r="CW6" s="622"/>
      <c r="CX6" s="622"/>
      <c r="CY6" s="623"/>
      <c r="CZ6" s="615">
        <v>0.9</v>
      </c>
      <c r="DA6" s="616"/>
      <c r="DB6" s="616"/>
      <c r="DC6" s="635"/>
      <c r="DD6" s="630" t="s">
        <v>221</v>
      </c>
      <c r="DE6" s="622"/>
      <c r="DF6" s="622"/>
      <c r="DG6" s="622"/>
      <c r="DH6" s="622"/>
      <c r="DI6" s="622"/>
      <c r="DJ6" s="622"/>
      <c r="DK6" s="622"/>
      <c r="DL6" s="622"/>
      <c r="DM6" s="622"/>
      <c r="DN6" s="622"/>
      <c r="DO6" s="622"/>
      <c r="DP6" s="623"/>
      <c r="DQ6" s="630">
        <v>104487</v>
      </c>
      <c r="DR6" s="622"/>
      <c r="DS6" s="622"/>
      <c r="DT6" s="622"/>
      <c r="DU6" s="622"/>
      <c r="DV6" s="622"/>
      <c r="DW6" s="622"/>
      <c r="DX6" s="622"/>
      <c r="DY6" s="622"/>
      <c r="DZ6" s="622"/>
      <c r="EA6" s="622"/>
      <c r="EB6" s="622"/>
      <c r="EC6" s="631"/>
    </row>
    <row r="7" spans="2:143" ht="11.25" customHeight="1" x14ac:dyDescent="0.15">
      <c r="B7" s="618" t="s">
        <v>228</v>
      </c>
      <c r="C7" s="619"/>
      <c r="D7" s="619"/>
      <c r="E7" s="619"/>
      <c r="F7" s="619"/>
      <c r="G7" s="619"/>
      <c r="H7" s="619"/>
      <c r="I7" s="619"/>
      <c r="J7" s="619"/>
      <c r="K7" s="619"/>
      <c r="L7" s="619"/>
      <c r="M7" s="619"/>
      <c r="N7" s="619"/>
      <c r="O7" s="619"/>
      <c r="P7" s="619"/>
      <c r="Q7" s="620"/>
      <c r="R7" s="621">
        <v>3704</v>
      </c>
      <c r="S7" s="622"/>
      <c r="T7" s="622"/>
      <c r="U7" s="622"/>
      <c r="V7" s="622"/>
      <c r="W7" s="622"/>
      <c r="X7" s="622"/>
      <c r="Y7" s="623"/>
      <c r="Z7" s="624">
        <v>0</v>
      </c>
      <c r="AA7" s="624"/>
      <c r="AB7" s="624"/>
      <c r="AC7" s="624"/>
      <c r="AD7" s="625">
        <v>3704</v>
      </c>
      <c r="AE7" s="625"/>
      <c r="AF7" s="625"/>
      <c r="AG7" s="625"/>
      <c r="AH7" s="625"/>
      <c r="AI7" s="625"/>
      <c r="AJ7" s="625"/>
      <c r="AK7" s="625"/>
      <c r="AL7" s="626">
        <v>0.1</v>
      </c>
      <c r="AM7" s="627"/>
      <c r="AN7" s="627"/>
      <c r="AO7" s="628"/>
      <c r="AP7" s="618" t="s">
        <v>229</v>
      </c>
      <c r="AQ7" s="619"/>
      <c r="AR7" s="619"/>
      <c r="AS7" s="619"/>
      <c r="AT7" s="619"/>
      <c r="AU7" s="619"/>
      <c r="AV7" s="619"/>
      <c r="AW7" s="619"/>
      <c r="AX7" s="619"/>
      <c r="AY7" s="619"/>
      <c r="AZ7" s="619"/>
      <c r="BA7" s="619"/>
      <c r="BB7" s="619"/>
      <c r="BC7" s="619"/>
      <c r="BD7" s="619"/>
      <c r="BE7" s="619"/>
      <c r="BF7" s="620"/>
      <c r="BG7" s="621">
        <v>618279</v>
      </c>
      <c r="BH7" s="622"/>
      <c r="BI7" s="622"/>
      <c r="BJ7" s="622"/>
      <c r="BK7" s="622"/>
      <c r="BL7" s="622"/>
      <c r="BM7" s="622"/>
      <c r="BN7" s="623"/>
      <c r="BO7" s="624">
        <v>40.700000000000003</v>
      </c>
      <c r="BP7" s="624"/>
      <c r="BQ7" s="624"/>
      <c r="BR7" s="624"/>
      <c r="BS7" s="625" t="s">
        <v>122</v>
      </c>
      <c r="BT7" s="625"/>
      <c r="BU7" s="625"/>
      <c r="BV7" s="625"/>
      <c r="BW7" s="625"/>
      <c r="BX7" s="625"/>
      <c r="BY7" s="625"/>
      <c r="BZ7" s="625"/>
      <c r="CA7" s="625"/>
      <c r="CB7" s="629"/>
      <c r="CD7" s="636" t="s">
        <v>230</v>
      </c>
      <c r="CE7" s="637"/>
      <c r="CF7" s="637"/>
      <c r="CG7" s="637"/>
      <c r="CH7" s="637"/>
      <c r="CI7" s="637"/>
      <c r="CJ7" s="637"/>
      <c r="CK7" s="637"/>
      <c r="CL7" s="637"/>
      <c r="CM7" s="637"/>
      <c r="CN7" s="637"/>
      <c r="CO7" s="637"/>
      <c r="CP7" s="637"/>
      <c r="CQ7" s="638"/>
      <c r="CR7" s="621">
        <v>1926756</v>
      </c>
      <c r="CS7" s="622"/>
      <c r="CT7" s="622"/>
      <c r="CU7" s="622"/>
      <c r="CV7" s="622"/>
      <c r="CW7" s="622"/>
      <c r="CX7" s="622"/>
      <c r="CY7" s="623"/>
      <c r="CZ7" s="624">
        <v>17.100000000000001</v>
      </c>
      <c r="DA7" s="624"/>
      <c r="DB7" s="624"/>
      <c r="DC7" s="624"/>
      <c r="DD7" s="630">
        <v>369002</v>
      </c>
      <c r="DE7" s="622"/>
      <c r="DF7" s="622"/>
      <c r="DG7" s="622"/>
      <c r="DH7" s="622"/>
      <c r="DI7" s="622"/>
      <c r="DJ7" s="622"/>
      <c r="DK7" s="622"/>
      <c r="DL7" s="622"/>
      <c r="DM7" s="622"/>
      <c r="DN7" s="622"/>
      <c r="DO7" s="622"/>
      <c r="DP7" s="623"/>
      <c r="DQ7" s="630">
        <v>1026047</v>
      </c>
      <c r="DR7" s="622"/>
      <c r="DS7" s="622"/>
      <c r="DT7" s="622"/>
      <c r="DU7" s="622"/>
      <c r="DV7" s="622"/>
      <c r="DW7" s="622"/>
      <c r="DX7" s="622"/>
      <c r="DY7" s="622"/>
      <c r="DZ7" s="622"/>
      <c r="EA7" s="622"/>
      <c r="EB7" s="622"/>
      <c r="EC7" s="631"/>
    </row>
    <row r="8" spans="2:143" ht="11.25" customHeight="1" x14ac:dyDescent="0.15">
      <c r="B8" s="618" t="s">
        <v>231</v>
      </c>
      <c r="C8" s="619"/>
      <c r="D8" s="619"/>
      <c r="E8" s="619"/>
      <c r="F8" s="619"/>
      <c r="G8" s="619"/>
      <c r="H8" s="619"/>
      <c r="I8" s="619"/>
      <c r="J8" s="619"/>
      <c r="K8" s="619"/>
      <c r="L8" s="619"/>
      <c r="M8" s="619"/>
      <c r="N8" s="619"/>
      <c r="O8" s="619"/>
      <c r="P8" s="619"/>
      <c r="Q8" s="620"/>
      <c r="R8" s="621">
        <v>6776</v>
      </c>
      <c r="S8" s="622"/>
      <c r="T8" s="622"/>
      <c r="U8" s="622"/>
      <c r="V8" s="622"/>
      <c r="W8" s="622"/>
      <c r="X8" s="622"/>
      <c r="Y8" s="623"/>
      <c r="Z8" s="624">
        <v>0.1</v>
      </c>
      <c r="AA8" s="624"/>
      <c r="AB8" s="624"/>
      <c r="AC8" s="624"/>
      <c r="AD8" s="625">
        <v>6776</v>
      </c>
      <c r="AE8" s="625"/>
      <c r="AF8" s="625"/>
      <c r="AG8" s="625"/>
      <c r="AH8" s="625"/>
      <c r="AI8" s="625"/>
      <c r="AJ8" s="625"/>
      <c r="AK8" s="625"/>
      <c r="AL8" s="626">
        <v>0.1</v>
      </c>
      <c r="AM8" s="627"/>
      <c r="AN8" s="627"/>
      <c r="AO8" s="628"/>
      <c r="AP8" s="618" t="s">
        <v>232</v>
      </c>
      <c r="AQ8" s="619"/>
      <c r="AR8" s="619"/>
      <c r="AS8" s="619"/>
      <c r="AT8" s="619"/>
      <c r="AU8" s="619"/>
      <c r="AV8" s="619"/>
      <c r="AW8" s="619"/>
      <c r="AX8" s="619"/>
      <c r="AY8" s="619"/>
      <c r="AZ8" s="619"/>
      <c r="BA8" s="619"/>
      <c r="BB8" s="619"/>
      <c r="BC8" s="619"/>
      <c r="BD8" s="619"/>
      <c r="BE8" s="619"/>
      <c r="BF8" s="620"/>
      <c r="BG8" s="621">
        <v>27384</v>
      </c>
      <c r="BH8" s="622"/>
      <c r="BI8" s="622"/>
      <c r="BJ8" s="622"/>
      <c r="BK8" s="622"/>
      <c r="BL8" s="622"/>
      <c r="BM8" s="622"/>
      <c r="BN8" s="623"/>
      <c r="BO8" s="624">
        <v>1.8</v>
      </c>
      <c r="BP8" s="624"/>
      <c r="BQ8" s="624"/>
      <c r="BR8" s="624"/>
      <c r="BS8" s="630" t="s">
        <v>221</v>
      </c>
      <c r="BT8" s="622"/>
      <c r="BU8" s="622"/>
      <c r="BV8" s="622"/>
      <c r="BW8" s="622"/>
      <c r="BX8" s="622"/>
      <c r="BY8" s="622"/>
      <c r="BZ8" s="622"/>
      <c r="CA8" s="622"/>
      <c r="CB8" s="631"/>
      <c r="CD8" s="636" t="s">
        <v>233</v>
      </c>
      <c r="CE8" s="637"/>
      <c r="CF8" s="637"/>
      <c r="CG8" s="637"/>
      <c r="CH8" s="637"/>
      <c r="CI8" s="637"/>
      <c r="CJ8" s="637"/>
      <c r="CK8" s="637"/>
      <c r="CL8" s="637"/>
      <c r="CM8" s="637"/>
      <c r="CN8" s="637"/>
      <c r="CO8" s="637"/>
      <c r="CP8" s="637"/>
      <c r="CQ8" s="638"/>
      <c r="CR8" s="621">
        <v>2655451</v>
      </c>
      <c r="CS8" s="622"/>
      <c r="CT8" s="622"/>
      <c r="CU8" s="622"/>
      <c r="CV8" s="622"/>
      <c r="CW8" s="622"/>
      <c r="CX8" s="622"/>
      <c r="CY8" s="623"/>
      <c r="CZ8" s="624">
        <v>23.6</v>
      </c>
      <c r="DA8" s="624"/>
      <c r="DB8" s="624"/>
      <c r="DC8" s="624"/>
      <c r="DD8" s="630">
        <v>14528</v>
      </c>
      <c r="DE8" s="622"/>
      <c r="DF8" s="622"/>
      <c r="DG8" s="622"/>
      <c r="DH8" s="622"/>
      <c r="DI8" s="622"/>
      <c r="DJ8" s="622"/>
      <c r="DK8" s="622"/>
      <c r="DL8" s="622"/>
      <c r="DM8" s="622"/>
      <c r="DN8" s="622"/>
      <c r="DO8" s="622"/>
      <c r="DP8" s="623"/>
      <c r="DQ8" s="630">
        <v>1648607</v>
      </c>
      <c r="DR8" s="622"/>
      <c r="DS8" s="622"/>
      <c r="DT8" s="622"/>
      <c r="DU8" s="622"/>
      <c r="DV8" s="622"/>
      <c r="DW8" s="622"/>
      <c r="DX8" s="622"/>
      <c r="DY8" s="622"/>
      <c r="DZ8" s="622"/>
      <c r="EA8" s="622"/>
      <c r="EB8" s="622"/>
      <c r="EC8" s="631"/>
    </row>
    <row r="9" spans="2:143" ht="11.25" customHeight="1" x14ac:dyDescent="0.15">
      <c r="B9" s="618" t="s">
        <v>234</v>
      </c>
      <c r="C9" s="619"/>
      <c r="D9" s="619"/>
      <c r="E9" s="619"/>
      <c r="F9" s="619"/>
      <c r="G9" s="619"/>
      <c r="H9" s="619"/>
      <c r="I9" s="619"/>
      <c r="J9" s="619"/>
      <c r="K9" s="619"/>
      <c r="L9" s="619"/>
      <c r="M9" s="619"/>
      <c r="N9" s="619"/>
      <c r="O9" s="619"/>
      <c r="P9" s="619"/>
      <c r="Q9" s="620"/>
      <c r="R9" s="621">
        <v>7376</v>
      </c>
      <c r="S9" s="622"/>
      <c r="T9" s="622"/>
      <c r="U9" s="622"/>
      <c r="V9" s="622"/>
      <c r="W9" s="622"/>
      <c r="X9" s="622"/>
      <c r="Y9" s="623"/>
      <c r="Z9" s="624">
        <v>0.1</v>
      </c>
      <c r="AA9" s="624"/>
      <c r="AB9" s="624"/>
      <c r="AC9" s="624"/>
      <c r="AD9" s="625">
        <v>7376</v>
      </c>
      <c r="AE9" s="625"/>
      <c r="AF9" s="625"/>
      <c r="AG9" s="625"/>
      <c r="AH9" s="625"/>
      <c r="AI9" s="625"/>
      <c r="AJ9" s="625"/>
      <c r="AK9" s="625"/>
      <c r="AL9" s="626">
        <v>0.1</v>
      </c>
      <c r="AM9" s="627"/>
      <c r="AN9" s="627"/>
      <c r="AO9" s="628"/>
      <c r="AP9" s="618" t="s">
        <v>235</v>
      </c>
      <c r="AQ9" s="619"/>
      <c r="AR9" s="619"/>
      <c r="AS9" s="619"/>
      <c r="AT9" s="619"/>
      <c r="AU9" s="619"/>
      <c r="AV9" s="619"/>
      <c r="AW9" s="619"/>
      <c r="AX9" s="619"/>
      <c r="AY9" s="619"/>
      <c r="AZ9" s="619"/>
      <c r="BA9" s="619"/>
      <c r="BB9" s="619"/>
      <c r="BC9" s="619"/>
      <c r="BD9" s="619"/>
      <c r="BE9" s="619"/>
      <c r="BF9" s="620"/>
      <c r="BG9" s="621">
        <v>484803</v>
      </c>
      <c r="BH9" s="622"/>
      <c r="BI9" s="622"/>
      <c r="BJ9" s="622"/>
      <c r="BK9" s="622"/>
      <c r="BL9" s="622"/>
      <c r="BM9" s="622"/>
      <c r="BN9" s="623"/>
      <c r="BO9" s="624">
        <v>31.9</v>
      </c>
      <c r="BP9" s="624"/>
      <c r="BQ9" s="624"/>
      <c r="BR9" s="624"/>
      <c r="BS9" s="630" t="s">
        <v>221</v>
      </c>
      <c r="BT9" s="622"/>
      <c r="BU9" s="622"/>
      <c r="BV9" s="622"/>
      <c r="BW9" s="622"/>
      <c r="BX9" s="622"/>
      <c r="BY9" s="622"/>
      <c r="BZ9" s="622"/>
      <c r="CA9" s="622"/>
      <c r="CB9" s="631"/>
      <c r="CD9" s="636" t="s">
        <v>236</v>
      </c>
      <c r="CE9" s="637"/>
      <c r="CF9" s="637"/>
      <c r="CG9" s="637"/>
      <c r="CH9" s="637"/>
      <c r="CI9" s="637"/>
      <c r="CJ9" s="637"/>
      <c r="CK9" s="637"/>
      <c r="CL9" s="637"/>
      <c r="CM9" s="637"/>
      <c r="CN9" s="637"/>
      <c r="CO9" s="637"/>
      <c r="CP9" s="637"/>
      <c r="CQ9" s="638"/>
      <c r="CR9" s="621">
        <v>679683</v>
      </c>
      <c r="CS9" s="622"/>
      <c r="CT9" s="622"/>
      <c r="CU9" s="622"/>
      <c r="CV9" s="622"/>
      <c r="CW9" s="622"/>
      <c r="CX9" s="622"/>
      <c r="CY9" s="623"/>
      <c r="CZ9" s="624">
        <v>6</v>
      </c>
      <c r="DA9" s="624"/>
      <c r="DB9" s="624"/>
      <c r="DC9" s="624"/>
      <c r="DD9" s="630">
        <v>10057</v>
      </c>
      <c r="DE9" s="622"/>
      <c r="DF9" s="622"/>
      <c r="DG9" s="622"/>
      <c r="DH9" s="622"/>
      <c r="DI9" s="622"/>
      <c r="DJ9" s="622"/>
      <c r="DK9" s="622"/>
      <c r="DL9" s="622"/>
      <c r="DM9" s="622"/>
      <c r="DN9" s="622"/>
      <c r="DO9" s="622"/>
      <c r="DP9" s="623"/>
      <c r="DQ9" s="630">
        <v>604246</v>
      </c>
      <c r="DR9" s="622"/>
      <c r="DS9" s="622"/>
      <c r="DT9" s="622"/>
      <c r="DU9" s="622"/>
      <c r="DV9" s="622"/>
      <c r="DW9" s="622"/>
      <c r="DX9" s="622"/>
      <c r="DY9" s="622"/>
      <c r="DZ9" s="622"/>
      <c r="EA9" s="622"/>
      <c r="EB9" s="622"/>
      <c r="EC9" s="631"/>
    </row>
    <row r="10" spans="2:143" ht="11.25" customHeight="1" x14ac:dyDescent="0.15">
      <c r="B10" s="618" t="s">
        <v>237</v>
      </c>
      <c r="C10" s="619"/>
      <c r="D10" s="619"/>
      <c r="E10" s="619"/>
      <c r="F10" s="619"/>
      <c r="G10" s="619"/>
      <c r="H10" s="619"/>
      <c r="I10" s="619"/>
      <c r="J10" s="619"/>
      <c r="K10" s="619"/>
      <c r="L10" s="619"/>
      <c r="M10" s="619"/>
      <c r="N10" s="619"/>
      <c r="O10" s="619"/>
      <c r="P10" s="619"/>
      <c r="Q10" s="620"/>
      <c r="R10" s="621" t="s">
        <v>122</v>
      </c>
      <c r="S10" s="622"/>
      <c r="T10" s="622"/>
      <c r="U10" s="622"/>
      <c r="V10" s="622"/>
      <c r="W10" s="622"/>
      <c r="X10" s="622"/>
      <c r="Y10" s="623"/>
      <c r="Z10" s="624" t="s">
        <v>221</v>
      </c>
      <c r="AA10" s="624"/>
      <c r="AB10" s="624"/>
      <c r="AC10" s="624"/>
      <c r="AD10" s="625" t="s">
        <v>221</v>
      </c>
      <c r="AE10" s="625"/>
      <c r="AF10" s="625"/>
      <c r="AG10" s="625"/>
      <c r="AH10" s="625"/>
      <c r="AI10" s="625"/>
      <c r="AJ10" s="625"/>
      <c r="AK10" s="625"/>
      <c r="AL10" s="626" t="s">
        <v>130</v>
      </c>
      <c r="AM10" s="627"/>
      <c r="AN10" s="627"/>
      <c r="AO10" s="628"/>
      <c r="AP10" s="618" t="s">
        <v>238</v>
      </c>
      <c r="AQ10" s="619"/>
      <c r="AR10" s="619"/>
      <c r="AS10" s="619"/>
      <c r="AT10" s="619"/>
      <c r="AU10" s="619"/>
      <c r="AV10" s="619"/>
      <c r="AW10" s="619"/>
      <c r="AX10" s="619"/>
      <c r="AY10" s="619"/>
      <c r="AZ10" s="619"/>
      <c r="BA10" s="619"/>
      <c r="BB10" s="619"/>
      <c r="BC10" s="619"/>
      <c r="BD10" s="619"/>
      <c r="BE10" s="619"/>
      <c r="BF10" s="620"/>
      <c r="BG10" s="621">
        <v>37963</v>
      </c>
      <c r="BH10" s="622"/>
      <c r="BI10" s="622"/>
      <c r="BJ10" s="622"/>
      <c r="BK10" s="622"/>
      <c r="BL10" s="622"/>
      <c r="BM10" s="622"/>
      <c r="BN10" s="623"/>
      <c r="BO10" s="624">
        <v>2.5</v>
      </c>
      <c r="BP10" s="624"/>
      <c r="BQ10" s="624"/>
      <c r="BR10" s="624"/>
      <c r="BS10" s="630" t="s">
        <v>221</v>
      </c>
      <c r="BT10" s="622"/>
      <c r="BU10" s="622"/>
      <c r="BV10" s="622"/>
      <c r="BW10" s="622"/>
      <c r="BX10" s="622"/>
      <c r="BY10" s="622"/>
      <c r="BZ10" s="622"/>
      <c r="CA10" s="622"/>
      <c r="CB10" s="631"/>
      <c r="CD10" s="636" t="s">
        <v>239</v>
      </c>
      <c r="CE10" s="637"/>
      <c r="CF10" s="637"/>
      <c r="CG10" s="637"/>
      <c r="CH10" s="637"/>
      <c r="CI10" s="637"/>
      <c r="CJ10" s="637"/>
      <c r="CK10" s="637"/>
      <c r="CL10" s="637"/>
      <c r="CM10" s="637"/>
      <c r="CN10" s="637"/>
      <c r="CO10" s="637"/>
      <c r="CP10" s="637"/>
      <c r="CQ10" s="638"/>
      <c r="CR10" s="621" t="s">
        <v>221</v>
      </c>
      <c r="CS10" s="622"/>
      <c r="CT10" s="622"/>
      <c r="CU10" s="622"/>
      <c r="CV10" s="622"/>
      <c r="CW10" s="622"/>
      <c r="CX10" s="622"/>
      <c r="CY10" s="623"/>
      <c r="CZ10" s="624" t="s">
        <v>122</v>
      </c>
      <c r="DA10" s="624"/>
      <c r="DB10" s="624"/>
      <c r="DC10" s="624"/>
      <c r="DD10" s="630" t="s">
        <v>122</v>
      </c>
      <c r="DE10" s="622"/>
      <c r="DF10" s="622"/>
      <c r="DG10" s="622"/>
      <c r="DH10" s="622"/>
      <c r="DI10" s="622"/>
      <c r="DJ10" s="622"/>
      <c r="DK10" s="622"/>
      <c r="DL10" s="622"/>
      <c r="DM10" s="622"/>
      <c r="DN10" s="622"/>
      <c r="DO10" s="622"/>
      <c r="DP10" s="623"/>
      <c r="DQ10" s="630" t="s">
        <v>122</v>
      </c>
      <c r="DR10" s="622"/>
      <c r="DS10" s="622"/>
      <c r="DT10" s="622"/>
      <c r="DU10" s="622"/>
      <c r="DV10" s="622"/>
      <c r="DW10" s="622"/>
      <c r="DX10" s="622"/>
      <c r="DY10" s="622"/>
      <c r="DZ10" s="622"/>
      <c r="EA10" s="622"/>
      <c r="EB10" s="622"/>
      <c r="EC10" s="631"/>
    </row>
    <row r="11" spans="2:143" ht="11.25" customHeight="1" x14ac:dyDescent="0.15">
      <c r="B11" s="618" t="s">
        <v>240</v>
      </c>
      <c r="C11" s="619"/>
      <c r="D11" s="619"/>
      <c r="E11" s="619"/>
      <c r="F11" s="619"/>
      <c r="G11" s="619"/>
      <c r="H11" s="619"/>
      <c r="I11" s="619"/>
      <c r="J11" s="619"/>
      <c r="K11" s="619"/>
      <c r="L11" s="619"/>
      <c r="M11" s="619"/>
      <c r="N11" s="619"/>
      <c r="O11" s="619"/>
      <c r="P11" s="619"/>
      <c r="Q11" s="620"/>
      <c r="R11" s="621" t="s">
        <v>221</v>
      </c>
      <c r="S11" s="622"/>
      <c r="T11" s="622"/>
      <c r="U11" s="622"/>
      <c r="V11" s="622"/>
      <c r="W11" s="622"/>
      <c r="X11" s="622"/>
      <c r="Y11" s="623"/>
      <c r="Z11" s="624" t="s">
        <v>122</v>
      </c>
      <c r="AA11" s="624"/>
      <c r="AB11" s="624"/>
      <c r="AC11" s="624"/>
      <c r="AD11" s="625" t="s">
        <v>122</v>
      </c>
      <c r="AE11" s="625"/>
      <c r="AF11" s="625"/>
      <c r="AG11" s="625"/>
      <c r="AH11" s="625"/>
      <c r="AI11" s="625"/>
      <c r="AJ11" s="625"/>
      <c r="AK11" s="625"/>
      <c r="AL11" s="626" t="s">
        <v>122</v>
      </c>
      <c r="AM11" s="627"/>
      <c r="AN11" s="627"/>
      <c r="AO11" s="628"/>
      <c r="AP11" s="618" t="s">
        <v>241</v>
      </c>
      <c r="AQ11" s="619"/>
      <c r="AR11" s="619"/>
      <c r="AS11" s="619"/>
      <c r="AT11" s="619"/>
      <c r="AU11" s="619"/>
      <c r="AV11" s="619"/>
      <c r="AW11" s="619"/>
      <c r="AX11" s="619"/>
      <c r="AY11" s="619"/>
      <c r="AZ11" s="619"/>
      <c r="BA11" s="619"/>
      <c r="BB11" s="619"/>
      <c r="BC11" s="619"/>
      <c r="BD11" s="619"/>
      <c r="BE11" s="619"/>
      <c r="BF11" s="620"/>
      <c r="BG11" s="621">
        <v>68129</v>
      </c>
      <c r="BH11" s="622"/>
      <c r="BI11" s="622"/>
      <c r="BJ11" s="622"/>
      <c r="BK11" s="622"/>
      <c r="BL11" s="622"/>
      <c r="BM11" s="622"/>
      <c r="BN11" s="623"/>
      <c r="BO11" s="624">
        <v>4.5</v>
      </c>
      <c r="BP11" s="624"/>
      <c r="BQ11" s="624"/>
      <c r="BR11" s="624"/>
      <c r="BS11" s="630" t="s">
        <v>122</v>
      </c>
      <c r="BT11" s="622"/>
      <c r="BU11" s="622"/>
      <c r="BV11" s="622"/>
      <c r="BW11" s="622"/>
      <c r="BX11" s="622"/>
      <c r="BY11" s="622"/>
      <c r="BZ11" s="622"/>
      <c r="CA11" s="622"/>
      <c r="CB11" s="631"/>
      <c r="CD11" s="636" t="s">
        <v>242</v>
      </c>
      <c r="CE11" s="637"/>
      <c r="CF11" s="637"/>
      <c r="CG11" s="637"/>
      <c r="CH11" s="637"/>
      <c r="CI11" s="637"/>
      <c r="CJ11" s="637"/>
      <c r="CK11" s="637"/>
      <c r="CL11" s="637"/>
      <c r="CM11" s="637"/>
      <c r="CN11" s="637"/>
      <c r="CO11" s="637"/>
      <c r="CP11" s="637"/>
      <c r="CQ11" s="638"/>
      <c r="CR11" s="621">
        <v>1696809</v>
      </c>
      <c r="CS11" s="622"/>
      <c r="CT11" s="622"/>
      <c r="CU11" s="622"/>
      <c r="CV11" s="622"/>
      <c r="CW11" s="622"/>
      <c r="CX11" s="622"/>
      <c r="CY11" s="623"/>
      <c r="CZ11" s="624">
        <v>15.1</v>
      </c>
      <c r="DA11" s="624"/>
      <c r="DB11" s="624"/>
      <c r="DC11" s="624"/>
      <c r="DD11" s="630">
        <v>514458</v>
      </c>
      <c r="DE11" s="622"/>
      <c r="DF11" s="622"/>
      <c r="DG11" s="622"/>
      <c r="DH11" s="622"/>
      <c r="DI11" s="622"/>
      <c r="DJ11" s="622"/>
      <c r="DK11" s="622"/>
      <c r="DL11" s="622"/>
      <c r="DM11" s="622"/>
      <c r="DN11" s="622"/>
      <c r="DO11" s="622"/>
      <c r="DP11" s="623"/>
      <c r="DQ11" s="630">
        <v>770444</v>
      </c>
      <c r="DR11" s="622"/>
      <c r="DS11" s="622"/>
      <c r="DT11" s="622"/>
      <c r="DU11" s="622"/>
      <c r="DV11" s="622"/>
      <c r="DW11" s="622"/>
      <c r="DX11" s="622"/>
      <c r="DY11" s="622"/>
      <c r="DZ11" s="622"/>
      <c r="EA11" s="622"/>
      <c r="EB11" s="622"/>
      <c r="EC11" s="631"/>
    </row>
    <row r="12" spans="2:143" ht="11.25" customHeight="1" x14ac:dyDescent="0.15">
      <c r="B12" s="618" t="s">
        <v>243</v>
      </c>
      <c r="C12" s="619"/>
      <c r="D12" s="619"/>
      <c r="E12" s="619"/>
      <c r="F12" s="619"/>
      <c r="G12" s="619"/>
      <c r="H12" s="619"/>
      <c r="I12" s="619"/>
      <c r="J12" s="619"/>
      <c r="K12" s="619"/>
      <c r="L12" s="619"/>
      <c r="M12" s="619"/>
      <c r="N12" s="619"/>
      <c r="O12" s="619"/>
      <c r="P12" s="619"/>
      <c r="Q12" s="620"/>
      <c r="R12" s="621">
        <v>265762</v>
      </c>
      <c r="S12" s="622"/>
      <c r="T12" s="622"/>
      <c r="U12" s="622"/>
      <c r="V12" s="622"/>
      <c r="W12" s="622"/>
      <c r="X12" s="622"/>
      <c r="Y12" s="623"/>
      <c r="Z12" s="624">
        <v>2.2000000000000002</v>
      </c>
      <c r="AA12" s="624"/>
      <c r="AB12" s="624"/>
      <c r="AC12" s="624"/>
      <c r="AD12" s="625">
        <v>265762</v>
      </c>
      <c r="AE12" s="625"/>
      <c r="AF12" s="625"/>
      <c r="AG12" s="625"/>
      <c r="AH12" s="625"/>
      <c r="AI12" s="625"/>
      <c r="AJ12" s="625"/>
      <c r="AK12" s="625"/>
      <c r="AL12" s="626">
        <v>4</v>
      </c>
      <c r="AM12" s="627"/>
      <c r="AN12" s="627"/>
      <c r="AO12" s="628"/>
      <c r="AP12" s="618" t="s">
        <v>244</v>
      </c>
      <c r="AQ12" s="619"/>
      <c r="AR12" s="619"/>
      <c r="AS12" s="619"/>
      <c r="AT12" s="619"/>
      <c r="AU12" s="619"/>
      <c r="AV12" s="619"/>
      <c r="AW12" s="619"/>
      <c r="AX12" s="619"/>
      <c r="AY12" s="619"/>
      <c r="AZ12" s="619"/>
      <c r="BA12" s="619"/>
      <c r="BB12" s="619"/>
      <c r="BC12" s="619"/>
      <c r="BD12" s="619"/>
      <c r="BE12" s="619"/>
      <c r="BF12" s="620"/>
      <c r="BG12" s="621">
        <v>772008</v>
      </c>
      <c r="BH12" s="622"/>
      <c r="BI12" s="622"/>
      <c r="BJ12" s="622"/>
      <c r="BK12" s="622"/>
      <c r="BL12" s="622"/>
      <c r="BM12" s="622"/>
      <c r="BN12" s="623"/>
      <c r="BO12" s="624">
        <v>50.8</v>
      </c>
      <c r="BP12" s="624"/>
      <c r="BQ12" s="624"/>
      <c r="BR12" s="624"/>
      <c r="BS12" s="630" t="s">
        <v>221</v>
      </c>
      <c r="BT12" s="622"/>
      <c r="BU12" s="622"/>
      <c r="BV12" s="622"/>
      <c r="BW12" s="622"/>
      <c r="BX12" s="622"/>
      <c r="BY12" s="622"/>
      <c r="BZ12" s="622"/>
      <c r="CA12" s="622"/>
      <c r="CB12" s="631"/>
      <c r="CD12" s="636" t="s">
        <v>245</v>
      </c>
      <c r="CE12" s="637"/>
      <c r="CF12" s="637"/>
      <c r="CG12" s="637"/>
      <c r="CH12" s="637"/>
      <c r="CI12" s="637"/>
      <c r="CJ12" s="637"/>
      <c r="CK12" s="637"/>
      <c r="CL12" s="637"/>
      <c r="CM12" s="637"/>
      <c r="CN12" s="637"/>
      <c r="CO12" s="637"/>
      <c r="CP12" s="637"/>
      <c r="CQ12" s="638"/>
      <c r="CR12" s="621">
        <v>654163</v>
      </c>
      <c r="CS12" s="622"/>
      <c r="CT12" s="622"/>
      <c r="CU12" s="622"/>
      <c r="CV12" s="622"/>
      <c r="CW12" s="622"/>
      <c r="CX12" s="622"/>
      <c r="CY12" s="623"/>
      <c r="CZ12" s="624">
        <v>5.8</v>
      </c>
      <c r="DA12" s="624"/>
      <c r="DB12" s="624"/>
      <c r="DC12" s="624"/>
      <c r="DD12" s="630">
        <v>368288</v>
      </c>
      <c r="DE12" s="622"/>
      <c r="DF12" s="622"/>
      <c r="DG12" s="622"/>
      <c r="DH12" s="622"/>
      <c r="DI12" s="622"/>
      <c r="DJ12" s="622"/>
      <c r="DK12" s="622"/>
      <c r="DL12" s="622"/>
      <c r="DM12" s="622"/>
      <c r="DN12" s="622"/>
      <c r="DO12" s="622"/>
      <c r="DP12" s="623"/>
      <c r="DQ12" s="630">
        <v>310738</v>
      </c>
      <c r="DR12" s="622"/>
      <c r="DS12" s="622"/>
      <c r="DT12" s="622"/>
      <c r="DU12" s="622"/>
      <c r="DV12" s="622"/>
      <c r="DW12" s="622"/>
      <c r="DX12" s="622"/>
      <c r="DY12" s="622"/>
      <c r="DZ12" s="622"/>
      <c r="EA12" s="622"/>
      <c r="EB12" s="622"/>
      <c r="EC12" s="631"/>
    </row>
    <row r="13" spans="2:143" ht="11.25" customHeight="1" x14ac:dyDescent="0.15">
      <c r="B13" s="618" t="s">
        <v>246</v>
      </c>
      <c r="C13" s="619"/>
      <c r="D13" s="619"/>
      <c r="E13" s="619"/>
      <c r="F13" s="619"/>
      <c r="G13" s="619"/>
      <c r="H13" s="619"/>
      <c r="I13" s="619"/>
      <c r="J13" s="619"/>
      <c r="K13" s="619"/>
      <c r="L13" s="619"/>
      <c r="M13" s="619"/>
      <c r="N13" s="619"/>
      <c r="O13" s="619"/>
      <c r="P13" s="619"/>
      <c r="Q13" s="620"/>
      <c r="R13" s="621">
        <v>6663</v>
      </c>
      <c r="S13" s="622"/>
      <c r="T13" s="622"/>
      <c r="U13" s="622"/>
      <c r="V13" s="622"/>
      <c r="W13" s="622"/>
      <c r="X13" s="622"/>
      <c r="Y13" s="623"/>
      <c r="Z13" s="624">
        <v>0.1</v>
      </c>
      <c r="AA13" s="624"/>
      <c r="AB13" s="624"/>
      <c r="AC13" s="624"/>
      <c r="AD13" s="625">
        <v>6663</v>
      </c>
      <c r="AE13" s="625"/>
      <c r="AF13" s="625"/>
      <c r="AG13" s="625"/>
      <c r="AH13" s="625"/>
      <c r="AI13" s="625"/>
      <c r="AJ13" s="625"/>
      <c r="AK13" s="625"/>
      <c r="AL13" s="626">
        <v>0.1</v>
      </c>
      <c r="AM13" s="627"/>
      <c r="AN13" s="627"/>
      <c r="AO13" s="628"/>
      <c r="AP13" s="618" t="s">
        <v>247</v>
      </c>
      <c r="AQ13" s="619"/>
      <c r="AR13" s="619"/>
      <c r="AS13" s="619"/>
      <c r="AT13" s="619"/>
      <c r="AU13" s="619"/>
      <c r="AV13" s="619"/>
      <c r="AW13" s="619"/>
      <c r="AX13" s="619"/>
      <c r="AY13" s="619"/>
      <c r="AZ13" s="619"/>
      <c r="BA13" s="619"/>
      <c r="BB13" s="619"/>
      <c r="BC13" s="619"/>
      <c r="BD13" s="619"/>
      <c r="BE13" s="619"/>
      <c r="BF13" s="620"/>
      <c r="BG13" s="621">
        <v>771286</v>
      </c>
      <c r="BH13" s="622"/>
      <c r="BI13" s="622"/>
      <c r="BJ13" s="622"/>
      <c r="BK13" s="622"/>
      <c r="BL13" s="622"/>
      <c r="BM13" s="622"/>
      <c r="BN13" s="623"/>
      <c r="BO13" s="624">
        <v>50.7</v>
      </c>
      <c r="BP13" s="624"/>
      <c r="BQ13" s="624"/>
      <c r="BR13" s="624"/>
      <c r="BS13" s="630" t="s">
        <v>221</v>
      </c>
      <c r="BT13" s="622"/>
      <c r="BU13" s="622"/>
      <c r="BV13" s="622"/>
      <c r="BW13" s="622"/>
      <c r="BX13" s="622"/>
      <c r="BY13" s="622"/>
      <c r="BZ13" s="622"/>
      <c r="CA13" s="622"/>
      <c r="CB13" s="631"/>
      <c r="CD13" s="636" t="s">
        <v>248</v>
      </c>
      <c r="CE13" s="637"/>
      <c r="CF13" s="637"/>
      <c r="CG13" s="637"/>
      <c r="CH13" s="637"/>
      <c r="CI13" s="637"/>
      <c r="CJ13" s="637"/>
      <c r="CK13" s="637"/>
      <c r="CL13" s="637"/>
      <c r="CM13" s="637"/>
      <c r="CN13" s="637"/>
      <c r="CO13" s="637"/>
      <c r="CP13" s="637"/>
      <c r="CQ13" s="638"/>
      <c r="CR13" s="621">
        <v>852441</v>
      </c>
      <c r="CS13" s="622"/>
      <c r="CT13" s="622"/>
      <c r="CU13" s="622"/>
      <c r="CV13" s="622"/>
      <c r="CW13" s="622"/>
      <c r="CX13" s="622"/>
      <c r="CY13" s="623"/>
      <c r="CZ13" s="624">
        <v>7.6</v>
      </c>
      <c r="DA13" s="624"/>
      <c r="DB13" s="624"/>
      <c r="DC13" s="624"/>
      <c r="DD13" s="630">
        <v>340283</v>
      </c>
      <c r="DE13" s="622"/>
      <c r="DF13" s="622"/>
      <c r="DG13" s="622"/>
      <c r="DH13" s="622"/>
      <c r="DI13" s="622"/>
      <c r="DJ13" s="622"/>
      <c r="DK13" s="622"/>
      <c r="DL13" s="622"/>
      <c r="DM13" s="622"/>
      <c r="DN13" s="622"/>
      <c r="DO13" s="622"/>
      <c r="DP13" s="623"/>
      <c r="DQ13" s="630">
        <v>525743</v>
      </c>
      <c r="DR13" s="622"/>
      <c r="DS13" s="622"/>
      <c r="DT13" s="622"/>
      <c r="DU13" s="622"/>
      <c r="DV13" s="622"/>
      <c r="DW13" s="622"/>
      <c r="DX13" s="622"/>
      <c r="DY13" s="622"/>
      <c r="DZ13" s="622"/>
      <c r="EA13" s="622"/>
      <c r="EB13" s="622"/>
      <c r="EC13" s="631"/>
    </row>
    <row r="14" spans="2:143" ht="11.25" customHeight="1" x14ac:dyDescent="0.15">
      <c r="B14" s="618" t="s">
        <v>249</v>
      </c>
      <c r="C14" s="619"/>
      <c r="D14" s="619"/>
      <c r="E14" s="619"/>
      <c r="F14" s="619"/>
      <c r="G14" s="619"/>
      <c r="H14" s="619"/>
      <c r="I14" s="619"/>
      <c r="J14" s="619"/>
      <c r="K14" s="619"/>
      <c r="L14" s="619"/>
      <c r="M14" s="619"/>
      <c r="N14" s="619"/>
      <c r="O14" s="619"/>
      <c r="P14" s="619"/>
      <c r="Q14" s="620"/>
      <c r="R14" s="621" t="s">
        <v>221</v>
      </c>
      <c r="S14" s="622"/>
      <c r="T14" s="622"/>
      <c r="U14" s="622"/>
      <c r="V14" s="622"/>
      <c r="W14" s="622"/>
      <c r="X14" s="622"/>
      <c r="Y14" s="623"/>
      <c r="Z14" s="624" t="s">
        <v>122</v>
      </c>
      <c r="AA14" s="624"/>
      <c r="AB14" s="624"/>
      <c r="AC14" s="624"/>
      <c r="AD14" s="625" t="s">
        <v>221</v>
      </c>
      <c r="AE14" s="625"/>
      <c r="AF14" s="625"/>
      <c r="AG14" s="625"/>
      <c r="AH14" s="625"/>
      <c r="AI14" s="625"/>
      <c r="AJ14" s="625"/>
      <c r="AK14" s="625"/>
      <c r="AL14" s="626" t="s">
        <v>122</v>
      </c>
      <c r="AM14" s="627"/>
      <c r="AN14" s="627"/>
      <c r="AO14" s="628"/>
      <c r="AP14" s="618" t="s">
        <v>250</v>
      </c>
      <c r="AQ14" s="619"/>
      <c r="AR14" s="619"/>
      <c r="AS14" s="619"/>
      <c r="AT14" s="619"/>
      <c r="AU14" s="619"/>
      <c r="AV14" s="619"/>
      <c r="AW14" s="619"/>
      <c r="AX14" s="619"/>
      <c r="AY14" s="619"/>
      <c r="AZ14" s="619"/>
      <c r="BA14" s="619"/>
      <c r="BB14" s="619"/>
      <c r="BC14" s="619"/>
      <c r="BD14" s="619"/>
      <c r="BE14" s="619"/>
      <c r="BF14" s="620"/>
      <c r="BG14" s="621">
        <v>66185</v>
      </c>
      <c r="BH14" s="622"/>
      <c r="BI14" s="622"/>
      <c r="BJ14" s="622"/>
      <c r="BK14" s="622"/>
      <c r="BL14" s="622"/>
      <c r="BM14" s="622"/>
      <c r="BN14" s="623"/>
      <c r="BO14" s="624">
        <v>4.4000000000000004</v>
      </c>
      <c r="BP14" s="624"/>
      <c r="BQ14" s="624"/>
      <c r="BR14" s="624"/>
      <c r="BS14" s="630" t="s">
        <v>221</v>
      </c>
      <c r="BT14" s="622"/>
      <c r="BU14" s="622"/>
      <c r="BV14" s="622"/>
      <c r="BW14" s="622"/>
      <c r="BX14" s="622"/>
      <c r="BY14" s="622"/>
      <c r="BZ14" s="622"/>
      <c r="CA14" s="622"/>
      <c r="CB14" s="631"/>
      <c r="CD14" s="636" t="s">
        <v>251</v>
      </c>
      <c r="CE14" s="637"/>
      <c r="CF14" s="637"/>
      <c r="CG14" s="637"/>
      <c r="CH14" s="637"/>
      <c r="CI14" s="637"/>
      <c r="CJ14" s="637"/>
      <c r="CK14" s="637"/>
      <c r="CL14" s="637"/>
      <c r="CM14" s="637"/>
      <c r="CN14" s="637"/>
      <c r="CO14" s="637"/>
      <c r="CP14" s="637"/>
      <c r="CQ14" s="638"/>
      <c r="CR14" s="621">
        <v>361359</v>
      </c>
      <c r="CS14" s="622"/>
      <c r="CT14" s="622"/>
      <c r="CU14" s="622"/>
      <c r="CV14" s="622"/>
      <c r="CW14" s="622"/>
      <c r="CX14" s="622"/>
      <c r="CY14" s="623"/>
      <c r="CZ14" s="624">
        <v>3.2</v>
      </c>
      <c r="DA14" s="624"/>
      <c r="DB14" s="624"/>
      <c r="DC14" s="624"/>
      <c r="DD14" s="630">
        <v>10921</v>
      </c>
      <c r="DE14" s="622"/>
      <c r="DF14" s="622"/>
      <c r="DG14" s="622"/>
      <c r="DH14" s="622"/>
      <c r="DI14" s="622"/>
      <c r="DJ14" s="622"/>
      <c r="DK14" s="622"/>
      <c r="DL14" s="622"/>
      <c r="DM14" s="622"/>
      <c r="DN14" s="622"/>
      <c r="DO14" s="622"/>
      <c r="DP14" s="623"/>
      <c r="DQ14" s="630">
        <v>338909</v>
      </c>
      <c r="DR14" s="622"/>
      <c r="DS14" s="622"/>
      <c r="DT14" s="622"/>
      <c r="DU14" s="622"/>
      <c r="DV14" s="622"/>
      <c r="DW14" s="622"/>
      <c r="DX14" s="622"/>
      <c r="DY14" s="622"/>
      <c r="DZ14" s="622"/>
      <c r="EA14" s="622"/>
      <c r="EB14" s="622"/>
      <c r="EC14" s="631"/>
    </row>
    <row r="15" spans="2:143" ht="11.25" customHeight="1" x14ac:dyDescent="0.15">
      <c r="B15" s="618" t="s">
        <v>252</v>
      </c>
      <c r="C15" s="619"/>
      <c r="D15" s="619"/>
      <c r="E15" s="619"/>
      <c r="F15" s="619"/>
      <c r="G15" s="619"/>
      <c r="H15" s="619"/>
      <c r="I15" s="619"/>
      <c r="J15" s="619"/>
      <c r="K15" s="619"/>
      <c r="L15" s="619"/>
      <c r="M15" s="619"/>
      <c r="N15" s="619"/>
      <c r="O15" s="619"/>
      <c r="P15" s="619"/>
      <c r="Q15" s="620"/>
      <c r="R15" s="621">
        <v>26512</v>
      </c>
      <c r="S15" s="622"/>
      <c r="T15" s="622"/>
      <c r="U15" s="622"/>
      <c r="V15" s="622"/>
      <c r="W15" s="622"/>
      <c r="X15" s="622"/>
      <c r="Y15" s="623"/>
      <c r="Z15" s="624">
        <v>0.2</v>
      </c>
      <c r="AA15" s="624"/>
      <c r="AB15" s="624"/>
      <c r="AC15" s="624"/>
      <c r="AD15" s="625">
        <v>26512</v>
      </c>
      <c r="AE15" s="625"/>
      <c r="AF15" s="625"/>
      <c r="AG15" s="625"/>
      <c r="AH15" s="625"/>
      <c r="AI15" s="625"/>
      <c r="AJ15" s="625"/>
      <c r="AK15" s="625"/>
      <c r="AL15" s="626">
        <v>0.4</v>
      </c>
      <c r="AM15" s="627"/>
      <c r="AN15" s="627"/>
      <c r="AO15" s="628"/>
      <c r="AP15" s="618" t="s">
        <v>253</v>
      </c>
      <c r="AQ15" s="619"/>
      <c r="AR15" s="619"/>
      <c r="AS15" s="619"/>
      <c r="AT15" s="619"/>
      <c r="AU15" s="619"/>
      <c r="AV15" s="619"/>
      <c r="AW15" s="619"/>
      <c r="AX15" s="619"/>
      <c r="AY15" s="619"/>
      <c r="AZ15" s="619"/>
      <c r="BA15" s="619"/>
      <c r="BB15" s="619"/>
      <c r="BC15" s="619"/>
      <c r="BD15" s="619"/>
      <c r="BE15" s="619"/>
      <c r="BF15" s="620"/>
      <c r="BG15" s="621">
        <v>63797</v>
      </c>
      <c r="BH15" s="622"/>
      <c r="BI15" s="622"/>
      <c r="BJ15" s="622"/>
      <c r="BK15" s="622"/>
      <c r="BL15" s="622"/>
      <c r="BM15" s="622"/>
      <c r="BN15" s="623"/>
      <c r="BO15" s="624">
        <v>4.2</v>
      </c>
      <c r="BP15" s="624"/>
      <c r="BQ15" s="624"/>
      <c r="BR15" s="624"/>
      <c r="BS15" s="630" t="s">
        <v>122</v>
      </c>
      <c r="BT15" s="622"/>
      <c r="BU15" s="622"/>
      <c r="BV15" s="622"/>
      <c r="BW15" s="622"/>
      <c r="BX15" s="622"/>
      <c r="BY15" s="622"/>
      <c r="BZ15" s="622"/>
      <c r="CA15" s="622"/>
      <c r="CB15" s="631"/>
      <c r="CD15" s="636" t="s">
        <v>254</v>
      </c>
      <c r="CE15" s="637"/>
      <c r="CF15" s="637"/>
      <c r="CG15" s="637"/>
      <c r="CH15" s="637"/>
      <c r="CI15" s="637"/>
      <c r="CJ15" s="637"/>
      <c r="CK15" s="637"/>
      <c r="CL15" s="637"/>
      <c r="CM15" s="637"/>
      <c r="CN15" s="637"/>
      <c r="CO15" s="637"/>
      <c r="CP15" s="637"/>
      <c r="CQ15" s="638"/>
      <c r="CR15" s="621">
        <v>892382</v>
      </c>
      <c r="CS15" s="622"/>
      <c r="CT15" s="622"/>
      <c r="CU15" s="622"/>
      <c r="CV15" s="622"/>
      <c r="CW15" s="622"/>
      <c r="CX15" s="622"/>
      <c r="CY15" s="623"/>
      <c r="CZ15" s="624">
        <v>7.9</v>
      </c>
      <c r="DA15" s="624"/>
      <c r="DB15" s="624"/>
      <c r="DC15" s="624"/>
      <c r="DD15" s="630">
        <v>149044</v>
      </c>
      <c r="DE15" s="622"/>
      <c r="DF15" s="622"/>
      <c r="DG15" s="622"/>
      <c r="DH15" s="622"/>
      <c r="DI15" s="622"/>
      <c r="DJ15" s="622"/>
      <c r="DK15" s="622"/>
      <c r="DL15" s="622"/>
      <c r="DM15" s="622"/>
      <c r="DN15" s="622"/>
      <c r="DO15" s="622"/>
      <c r="DP15" s="623"/>
      <c r="DQ15" s="630">
        <v>656941</v>
      </c>
      <c r="DR15" s="622"/>
      <c r="DS15" s="622"/>
      <c r="DT15" s="622"/>
      <c r="DU15" s="622"/>
      <c r="DV15" s="622"/>
      <c r="DW15" s="622"/>
      <c r="DX15" s="622"/>
      <c r="DY15" s="622"/>
      <c r="DZ15" s="622"/>
      <c r="EA15" s="622"/>
      <c r="EB15" s="622"/>
      <c r="EC15" s="631"/>
    </row>
    <row r="16" spans="2:143" ht="11.25" customHeight="1" x14ac:dyDescent="0.15">
      <c r="B16" s="618" t="s">
        <v>255</v>
      </c>
      <c r="C16" s="619"/>
      <c r="D16" s="619"/>
      <c r="E16" s="619"/>
      <c r="F16" s="619"/>
      <c r="G16" s="619"/>
      <c r="H16" s="619"/>
      <c r="I16" s="619"/>
      <c r="J16" s="619"/>
      <c r="K16" s="619"/>
      <c r="L16" s="619"/>
      <c r="M16" s="619"/>
      <c r="N16" s="619"/>
      <c r="O16" s="619"/>
      <c r="P16" s="619"/>
      <c r="Q16" s="620"/>
      <c r="R16" s="621" t="s">
        <v>122</v>
      </c>
      <c r="S16" s="622"/>
      <c r="T16" s="622"/>
      <c r="U16" s="622"/>
      <c r="V16" s="622"/>
      <c r="W16" s="622"/>
      <c r="X16" s="622"/>
      <c r="Y16" s="623"/>
      <c r="Z16" s="624" t="s">
        <v>221</v>
      </c>
      <c r="AA16" s="624"/>
      <c r="AB16" s="624"/>
      <c r="AC16" s="624"/>
      <c r="AD16" s="625" t="s">
        <v>122</v>
      </c>
      <c r="AE16" s="625"/>
      <c r="AF16" s="625"/>
      <c r="AG16" s="625"/>
      <c r="AH16" s="625"/>
      <c r="AI16" s="625"/>
      <c r="AJ16" s="625"/>
      <c r="AK16" s="625"/>
      <c r="AL16" s="626" t="s">
        <v>221</v>
      </c>
      <c r="AM16" s="627"/>
      <c r="AN16" s="627"/>
      <c r="AO16" s="628"/>
      <c r="AP16" s="618" t="s">
        <v>256</v>
      </c>
      <c r="AQ16" s="619"/>
      <c r="AR16" s="619"/>
      <c r="AS16" s="619"/>
      <c r="AT16" s="619"/>
      <c r="AU16" s="619"/>
      <c r="AV16" s="619"/>
      <c r="AW16" s="619"/>
      <c r="AX16" s="619"/>
      <c r="AY16" s="619"/>
      <c r="AZ16" s="619"/>
      <c r="BA16" s="619"/>
      <c r="BB16" s="619"/>
      <c r="BC16" s="619"/>
      <c r="BD16" s="619"/>
      <c r="BE16" s="619"/>
      <c r="BF16" s="620"/>
      <c r="BG16" s="621" t="s">
        <v>122</v>
      </c>
      <c r="BH16" s="622"/>
      <c r="BI16" s="622"/>
      <c r="BJ16" s="622"/>
      <c r="BK16" s="622"/>
      <c r="BL16" s="622"/>
      <c r="BM16" s="622"/>
      <c r="BN16" s="623"/>
      <c r="BO16" s="624" t="s">
        <v>221</v>
      </c>
      <c r="BP16" s="624"/>
      <c r="BQ16" s="624"/>
      <c r="BR16" s="624"/>
      <c r="BS16" s="630" t="s">
        <v>221</v>
      </c>
      <c r="BT16" s="622"/>
      <c r="BU16" s="622"/>
      <c r="BV16" s="622"/>
      <c r="BW16" s="622"/>
      <c r="BX16" s="622"/>
      <c r="BY16" s="622"/>
      <c r="BZ16" s="622"/>
      <c r="CA16" s="622"/>
      <c r="CB16" s="631"/>
      <c r="CD16" s="636" t="s">
        <v>257</v>
      </c>
      <c r="CE16" s="637"/>
      <c r="CF16" s="637"/>
      <c r="CG16" s="637"/>
      <c r="CH16" s="637"/>
      <c r="CI16" s="637"/>
      <c r="CJ16" s="637"/>
      <c r="CK16" s="637"/>
      <c r="CL16" s="637"/>
      <c r="CM16" s="637"/>
      <c r="CN16" s="637"/>
      <c r="CO16" s="637"/>
      <c r="CP16" s="637"/>
      <c r="CQ16" s="638"/>
      <c r="CR16" s="621">
        <v>16166</v>
      </c>
      <c r="CS16" s="622"/>
      <c r="CT16" s="622"/>
      <c r="CU16" s="622"/>
      <c r="CV16" s="622"/>
      <c r="CW16" s="622"/>
      <c r="CX16" s="622"/>
      <c r="CY16" s="623"/>
      <c r="CZ16" s="624">
        <v>0.1</v>
      </c>
      <c r="DA16" s="624"/>
      <c r="DB16" s="624"/>
      <c r="DC16" s="624"/>
      <c r="DD16" s="630" t="s">
        <v>122</v>
      </c>
      <c r="DE16" s="622"/>
      <c r="DF16" s="622"/>
      <c r="DG16" s="622"/>
      <c r="DH16" s="622"/>
      <c r="DI16" s="622"/>
      <c r="DJ16" s="622"/>
      <c r="DK16" s="622"/>
      <c r="DL16" s="622"/>
      <c r="DM16" s="622"/>
      <c r="DN16" s="622"/>
      <c r="DO16" s="622"/>
      <c r="DP16" s="623"/>
      <c r="DQ16" s="630">
        <v>3915</v>
      </c>
      <c r="DR16" s="622"/>
      <c r="DS16" s="622"/>
      <c r="DT16" s="622"/>
      <c r="DU16" s="622"/>
      <c r="DV16" s="622"/>
      <c r="DW16" s="622"/>
      <c r="DX16" s="622"/>
      <c r="DY16" s="622"/>
      <c r="DZ16" s="622"/>
      <c r="EA16" s="622"/>
      <c r="EB16" s="622"/>
      <c r="EC16" s="631"/>
    </row>
    <row r="17" spans="2:133" ht="11.25" customHeight="1" x14ac:dyDescent="0.15">
      <c r="B17" s="618" t="s">
        <v>258</v>
      </c>
      <c r="C17" s="619"/>
      <c r="D17" s="619"/>
      <c r="E17" s="619"/>
      <c r="F17" s="619"/>
      <c r="G17" s="619"/>
      <c r="H17" s="619"/>
      <c r="I17" s="619"/>
      <c r="J17" s="619"/>
      <c r="K17" s="619"/>
      <c r="L17" s="619"/>
      <c r="M17" s="619"/>
      <c r="N17" s="619"/>
      <c r="O17" s="619"/>
      <c r="P17" s="619"/>
      <c r="Q17" s="620"/>
      <c r="R17" s="621">
        <v>3701</v>
      </c>
      <c r="S17" s="622"/>
      <c r="T17" s="622"/>
      <c r="U17" s="622"/>
      <c r="V17" s="622"/>
      <c r="W17" s="622"/>
      <c r="X17" s="622"/>
      <c r="Y17" s="623"/>
      <c r="Z17" s="624">
        <v>0</v>
      </c>
      <c r="AA17" s="624"/>
      <c r="AB17" s="624"/>
      <c r="AC17" s="624"/>
      <c r="AD17" s="625">
        <v>3701</v>
      </c>
      <c r="AE17" s="625"/>
      <c r="AF17" s="625"/>
      <c r="AG17" s="625"/>
      <c r="AH17" s="625"/>
      <c r="AI17" s="625"/>
      <c r="AJ17" s="625"/>
      <c r="AK17" s="625"/>
      <c r="AL17" s="626">
        <v>0.1</v>
      </c>
      <c r="AM17" s="627"/>
      <c r="AN17" s="627"/>
      <c r="AO17" s="628"/>
      <c r="AP17" s="618" t="s">
        <v>259</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24" t="s">
        <v>122</v>
      </c>
      <c r="BP17" s="624"/>
      <c r="BQ17" s="624"/>
      <c r="BR17" s="624"/>
      <c r="BS17" s="630" t="s">
        <v>122</v>
      </c>
      <c r="BT17" s="622"/>
      <c r="BU17" s="622"/>
      <c r="BV17" s="622"/>
      <c r="BW17" s="622"/>
      <c r="BX17" s="622"/>
      <c r="BY17" s="622"/>
      <c r="BZ17" s="622"/>
      <c r="CA17" s="622"/>
      <c r="CB17" s="631"/>
      <c r="CD17" s="636" t="s">
        <v>260</v>
      </c>
      <c r="CE17" s="637"/>
      <c r="CF17" s="637"/>
      <c r="CG17" s="637"/>
      <c r="CH17" s="637"/>
      <c r="CI17" s="637"/>
      <c r="CJ17" s="637"/>
      <c r="CK17" s="637"/>
      <c r="CL17" s="637"/>
      <c r="CM17" s="637"/>
      <c r="CN17" s="637"/>
      <c r="CO17" s="637"/>
      <c r="CP17" s="637"/>
      <c r="CQ17" s="638"/>
      <c r="CR17" s="621">
        <v>1411839</v>
      </c>
      <c r="CS17" s="622"/>
      <c r="CT17" s="622"/>
      <c r="CU17" s="622"/>
      <c r="CV17" s="622"/>
      <c r="CW17" s="622"/>
      <c r="CX17" s="622"/>
      <c r="CY17" s="623"/>
      <c r="CZ17" s="624">
        <v>12.5</v>
      </c>
      <c r="DA17" s="624"/>
      <c r="DB17" s="624"/>
      <c r="DC17" s="624"/>
      <c r="DD17" s="630" t="s">
        <v>221</v>
      </c>
      <c r="DE17" s="622"/>
      <c r="DF17" s="622"/>
      <c r="DG17" s="622"/>
      <c r="DH17" s="622"/>
      <c r="DI17" s="622"/>
      <c r="DJ17" s="622"/>
      <c r="DK17" s="622"/>
      <c r="DL17" s="622"/>
      <c r="DM17" s="622"/>
      <c r="DN17" s="622"/>
      <c r="DO17" s="622"/>
      <c r="DP17" s="623"/>
      <c r="DQ17" s="630">
        <v>1367794</v>
      </c>
      <c r="DR17" s="622"/>
      <c r="DS17" s="622"/>
      <c r="DT17" s="622"/>
      <c r="DU17" s="622"/>
      <c r="DV17" s="622"/>
      <c r="DW17" s="622"/>
      <c r="DX17" s="622"/>
      <c r="DY17" s="622"/>
      <c r="DZ17" s="622"/>
      <c r="EA17" s="622"/>
      <c r="EB17" s="622"/>
      <c r="EC17" s="631"/>
    </row>
    <row r="18" spans="2:133" ht="11.25" customHeight="1" x14ac:dyDescent="0.15">
      <c r="B18" s="618" t="s">
        <v>261</v>
      </c>
      <c r="C18" s="619"/>
      <c r="D18" s="619"/>
      <c r="E18" s="619"/>
      <c r="F18" s="619"/>
      <c r="G18" s="619"/>
      <c r="H18" s="619"/>
      <c r="I18" s="619"/>
      <c r="J18" s="619"/>
      <c r="K18" s="619"/>
      <c r="L18" s="619"/>
      <c r="M18" s="619"/>
      <c r="N18" s="619"/>
      <c r="O18" s="619"/>
      <c r="P18" s="619"/>
      <c r="Q18" s="620"/>
      <c r="R18" s="621">
        <v>5114669</v>
      </c>
      <c r="S18" s="622"/>
      <c r="T18" s="622"/>
      <c r="U18" s="622"/>
      <c r="V18" s="622"/>
      <c r="W18" s="622"/>
      <c r="X18" s="622"/>
      <c r="Y18" s="623"/>
      <c r="Z18" s="624">
        <v>43.1</v>
      </c>
      <c r="AA18" s="624"/>
      <c r="AB18" s="624"/>
      <c r="AC18" s="624"/>
      <c r="AD18" s="625">
        <v>4762948</v>
      </c>
      <c r="AE18" s="625"/>
      <c r="AF18" s="625"/>
      <c r="AG18" s="625"/>
      <c r="AH18" s="625"/>
      <c r="AI18" s="625"/>
      <c r="AJ18" s="625"/>
      <c r="AK18" s="625"/>
      <c r="AL18" s="626">
        <v>71</v>
      </c>
      <c r="AM18" s="627"/>
      <c r="AN18" s="627"/>
      <c r="AO18" s="628"/>
      <c r="AP18" s="618" t="s">
        <v>262</v>
      </c>
      <c r="AQ18" s="619"/>
      <c r="AR18" s="619"/>
      <c r="AS18" s="619"/>
      <c r="AT18" s="619"/>
      <c r="AU18" s="619"/>
      <c r="AV18" s="619"/>
      <c r="AW18" s="619"/>
      <c r="AX18" s="619"/>
      <c r="AY18" s="619"/>
      <c r="AZ18" s="619"/>
      <c r="BA18" s="619"/>
      <c r="BB18" s="619"/>
      <c r="BC18" s="619"/>
      <c r="BD18" s="619"/>
      <c r="BE18" s="619"/>
      <c r="BF18" s="620"/>
      <c r="BG18" s="621" t="s">
        <v>122</v>
      </c>
      <c r="BH18" s="622"/>
      <c r="BI18" s="622"/>
      <c r="BJ18" s="622"/>
      <c r="BK18" s="622"/>
      <c r="BL18" s="622"/>
      <c r="BM18" s="622"/>
      <c r="BN18" s="623"/>
      <c r="BO18" s="624" t="s">
        <v>122</v>
      </c>
      <c r="BP18" s="624"/>
      <c r="BQ18" s="624"/>
      <c r="BR18" s="624"/>
      <c r="BS18" s="630" t="s">
        <v>122</v>
      </c>
      <c r="BT18" s="622"/>
      <c r="BU18" s="622"/>
      <c r="BV18" s="622"/>
      <c r="BW18" s="622"/>
      <c r="BX18" s="622"/>
      <c r="BY18" s="622"/>
      <c r="BZ18" s="622"/>
      <c r="CA18" s="622"/>
      <c r="CB18" s="631"/>
      <c r="CD18" s="636" t="s">
        <v>263</v>
      </c>
      <c r="CE18" s="637"/>
      <c r="CF18" s="637"/>
      <c r="CG18" s="637"/>
      <c r="CH18" s="637"/>
      <c r="CI18" s="637"/>
      <c r="CJ18" s="637"/>
      <c r="CK18" s="637"/>
      <c r="CL18" s="637"/>
      <c r="CM18" s="637"/>
      <c r="CN18" s="637"/>
      <c r="CO18" s="637"/>
      <c r="CP18" s="637"/>
      <c r="CQ18" s="638"/>
      <c r="CR18" s="621" t="s">
        <v>122</v>
      </c>
      <c r="CS18" s="622"/>
      <c r="CT18" s="622"/>
      <c r="CU18" s="622"/>
      <c r="CV18" s="622"/>
      <c r="CW18" s="622"/>
      <c r="CX18" s="622"/>
      <c r="CY18" s="623"/>
      <c r="CZ18" s="624" t="s">
        <v>122</v>
      </c>
      <c r="DA18" s="624"/>
      <c r="DB18" s="624"/>
      <c r="DC18" s="624"/>
      <c r="DD18" s="630" t="s">
        <v>221</v>
      </c>
      <c r="DE18" s="622"/>
      <c r="DF18" s="622"/>
      <c r="DG18" s="622"/>
      <c r="DH18" s="622"/>
      <c r="DI18" s="622"/>
      <c r="DJ18" s="622"/>
      <c r="DK18" s="622"/>
      <c r="DL18" s="622"/>
      <c r="DM18" s="622"/>
      <c r="DN18" s="622"/>
      <c r="DO18" s="622"/>
      <c r="DP18" s="623"/>
      <c r="DQ18" s="630" t="s">
        <v>221</v>
      </c>
      <c r="DR18" s="622"/>
      <c r="DS18" s="622"/>
      <c r="DT18" s="622"/>
      <c r="DU18" s="622"/>
      <c r="DV18" s="622"/>
      <c r="DW18" s="622"/>
      <c r="DX18" s="622"/>
      <c r="DY18" s="622"/>
      <c r="DZ18" s="622"/>
      <c r="EA18" s="622"/>
      <c r="EB18" s="622"/>
      <c r="EC18" s="631"/>
    </row>
    <row r="19" spans="2:133" ht="11.25" customHeight="1" x14ac:dyDescent="0.15">
      <c r="B19" s="618" t="s">
        <v>264</v>
      </c>
      <c r="C19" s="619"/>
      <c r="D19" s="619"/>
      <c r="E19" s="619"/>
      <c r="F19" s="619"/>
      <c r="G19" s="619"/>
      <c r="H19" s="619"/>
      <c r="I19" s="619"/>
      <c r="J19" s="619"/>
      <c r="K19" s="619"/>
      <c r="L19" s="619"/>
      <c r="M19" s="619"/>
      <c r="N19" s="619"/>
      <c r="O19" s="619"/>
      <c r="P19" s="619"/>
      <c r="Q19" s="620"/>
      <c r="R19" s="621">
        <v>4762948</v>
      </c>
      <c r="S19" s="622"/>
      <c r="T19" s="622"/>
      <c r="U19" s="622"/>
      <c r="V19" s="622"/>
      <c r="W19" s="622"/>
      <c r="X19" s="622"/>
      <c r="Y19" s="623"/>
      <c r="Z19" s="624">
        <v>40.1</v>
      </c>
      <c r="AA19" s="624"/>
      <c r="AB19" s="624"/>
      <c r="AC19" s="624"/>
      <c r="AD19" s="625">
        <v>4762948</v>
      </c>
      <c r="AE19" s="625"/>
      <c r="AF19" s="625"/>
      <c r="AG19" s="625"/>
      <c r="AH19" s="625"/>
      <c r="AI19" s="625"/>
      <c r="AJ19" s="625"/>
      <c r="AK19" s="625"/>
      <c r="AL19" s="626">
        <v>71</v>
      </c>
      <c r="AM19" s="627"/>
      <c r="AN19" s="627"/>
      <c r="AO19" s="628"/>
      <c r="AP19" s="618" t="s">
        <v>265</v>
      </c>
      <c r="AQ19" s="619"/>
      <c r="AR19" s="619"/>
      <c r="AS19" s="619"/>
      <c r="AT19" s="619"/>
      <c r="AU19" s="619"/>
      <c r="AV19" s="619"/>
      <c r="AW19" s="619"/>
      <c r="AX19" s="619"/>
      <c r="AY19" s="619"/>
      <c r="AZ19" s="619"/>
      <c r="BA19" s="619"/>
      <c r="BB19" s="619"/>
      <c r="BC19" s="619"/>
      <c r="BD19" s="619"/>
      <c r="BE19" s="619"/>
      <c r="BF19" s="620"/>
      <c r="BG19" s="621">
        <v>611</v>
      </c>
      <c r="BH19" s="622"/>
      <c r="BI19" s="622"/>
      <c r="BJ19" s="622"/>
      <c r="BK19" s="622"/>
      <c r="BL19" s="622"/>
      <c r="BM19" s="622"/>
      <c r="BN19" s="623"/>
      <c r="BO19" s="624">
        <v>0</v>
      </c>
      <c r="BP19" s="624"/>
      <c r="BQ19" s="624"/>
      <c r="BR19" s="624"/>
      <c r="BS19" s="630" t="s">
        <v>122</v>
      </c>
      <c r="BT19" s="622"/>
      <c r="BU19" s="622"/>
      <c r="BV19" s="622"/>
      <c r="BW19" s="622"/>
      <c r="BX19" s="622"/>
      <c r="BY19" s="622"/>
      <c r="BZ19" s="622"/>
      <c r="CA19" s="622"/>
      <c r="CB19" s="631"/>
      <c r="CD19" s="636" t="s">
        <v>266</v>
      </c>
      <c r="CE19" s="637"/>
      <c r="CF19" s="637"/>
      <c r="CG19" s="637"/>
      <c r="CH19" s="637"/>
      <c r="CI19" s="637"/>
      <c r="CJ19" s="637"/>
      <c r="CK19" s="637"/>
      <c r="CL19" s="637"/>
      <c r="CM19" s="637"/>
      <c r="CN19" s="637"/>
      <c r="CO19" s="637"/>
      <c r="CP19" s="637"/>
      <c r="CQ19" s="638"/>
      <c r="CR19" s="621" t="s">
        <v>122</v>
      </c>
      <c r="CS19" s="622"/>
      <c r="CT19" s="622"/>
      <c r="CU19" s="622"/>
      <c r="CV19" s="622"/>
      <c r="CW19" s="622"/>
      <c r="CX19" s="622"/>
      <c r="CY19" s="623"/>
      <c r="CZ19" s="624" t="s">
        <v>122</v>
      </c>
      <c r="DA19" s="624"/>
      <c r="DB19" s="624"/>
      <c r="DC19" s="624"/>
      <c r="DD19" s="630" t="s">
        <v>221</v>
      </c>
      <c r="DE19" s="622"/>
      <c r="DF19" s="622"/>
      <c r="DG19" s="622"/>
      <c r="DH19" s="622"/>
      <c r="DI19" s="622"/>
      <c r="DJ19" s="622"/>
      <c r="DK19" s="622"/>
      <c r="DL19" s="622"/>
      <c r="DM19" s="622"/>
      <c r="DN19" s="622"/>
      <c r="DO19" s="622"/>
      <c r="DP19" s="623"/>
      <c r="DQ19" s="630" t="s">
        <v>122</v>
      </c>
      <c r="DR19" s="622"/>
      <c r="DS19" s="622"/>
      <c r="DT19" s="622"/>
      <c r="DU19" s="622"/>
      <c r="DV19" s="622"/>
      <c r="DW19" s="622"/>
      <c r="DX19" s="622"/>
      <c r="DY19" s="622"/>
      <c r="DZ19" s="622"/>
      <c r="EA19" s="622"/>
      <c r="EB19" s="622"/>
      <c r="EC19" s="631"/>
    </row>
    <row r="20" spans="2:133" ht="11.25" customHeight="1" x14ac:dyDescent="0.15">
      <c r="B20" s="618" t="s">
        <v>267</v>
      </c>
      <c r="C20" s="619"/>
      <c r="D20" s="619"/>
      <c r="E20" s="619"/>
      <c r="F20" s="619"/>
      <c r="G20" s="619"/>
      <c r="H20" s="619"/>
      <c r="I20" s="619"/>
      <c r="J20" s="619"/>
      <c r="K20" s="619"/>
      <c r="L20" s="619"/>
      <c r="M20" s="619"/>
      <c r="N20" s="619"/>
      <c r="O20" s="619"/>
      <c r="P20" s="619"/>
      <c r="Q20" s="620"/>
      <c r="R20" s="621">
        <v>351721</v>
      </c>
      <c r="S20" s="622"/>
      <c r="T20" s="622"/>
      <c r="U20" s="622"/>
      <c r="V20" s="622"/>
      <c r="W20" s="622"/>
      <c r="X20" s="622"/>
      <c r="Y20" s="623"/>
      <c r="Z20" s="624">
        <v>3</v>
      </c>
      <c r="AA20" s="624"/>
      <c r="AB20" s="624"/>
      <c r="AC20" s="624"/>
      <c r="AD20" s="625" t="s">
        <v>122</v>
      </c>
      <c r="AE20" s="625"/>
      <c r="AF20" s="625"/>
      <c r="AG20" s="625"/>
      <c r="AH20" s="625"/>
      <c r="AI20" s="625"/>
      <c r="AJ20" s="625"/>
      <c r="AK20" s="625"/>
      <c r="AL20" s="626" t="s">
        <v>122</v>
      </c>
      <c r="AM20" s="627"/>
      <c r="AN20" s="627"/>
      <c r="AO20" s="628"/>
      <c r="AP20" s="618" t="s">
        <v>268</v>
      </c>
      <c r="AQ20" s="619"/>
      <c r="AR20" s="619"/>
      <c r="AS20" s="619"/>
      <c r="AT20" s="619"/>
      <c r="AU20" s="619"/>
      <c r="AV20" s="619"/>
      <c r="AW20" s="619"/>
      <c r="AX20" s="619"/>
      <c r="AY20" s="619"/>
      <c r="AZ20" s="619"/>
      <c r="BA20" s="619"/>
      <c r="BB20" s="619"/>
      <c r="BC20" s="619"/>
      <c r="BD20" s="619"/>
      <c r="BE20" s="619"/>
      <c r="BF20" s="620"/>
      <c r="BG20" s="621">
        <v>611</v>
      </c>
      <c r="BH20" s="622"/>
      <c r="BI20" s="622"/>
      <c r="BJ20" s="622"/>
      <c r="BK20" s="622"/>
      <c r="BL20" s="622"/>
      <c r="BM20" s="622"/>
      <c r="BN20" s="623"/>
      <c r="BO20" s="624">
        <v>0</v>
      </c>
      <c r="BP20" s="624"/>
      <c r="BQ20" s="624"/>
      <c r="BR20" s="624"/>
      <c r="BS20" s="630" t="s">
        <v>122</v>
      </c>
      <c r="BT20" s="622"/>
      <c r="BU20" s="622"/>
      <c r="BV20" s="622"/>
      <c r="BW20" s="622"/>
      <c r="BX20" s="622"/>
      <c r="BY20" s="622"/>
      <c r="BZ20" s="622"/>
      <c r="CA20" s="622"/>
      <c r="CB20" s="631"/>
      <c r="CD20" s="636" t="s">
        <v>269</v>
      </c>
      <c r="CE20" s="637"/>
      <c r="CF20" s="637"/>
      <c r="CG20" s="637"/>
      <c r="CH20" s="637"/>
      <c r="CI20" s="637"/>
      <c r="CJ20" s="637"/>
      <c r="CK20" s="637"/>
      <c r="CL20" s="637"/>
      <c r="CM20" s="637"/>
      <c r="CN20" s="637"/>
      <c r="CO20" s="637"/>
      <c r="CP20" s="637"/>
      <c r="CQ20" s="638"/>
      <c r="CR20" s="621">
        <v>11251536</v>
      </c>
      <c r="CS20" s="622"/>
      <c r="CT20" s="622"/>
      <c r="CU20" s="622"/>
      <c r="CV20" s="622"/>
      <c r="CW20" s="622"/>
      <c r="CX20" s="622"/>
      <c r="CY20" s="623"/>
      <c r="CZ20" s="624">
        <v>100</v>
      </c>
      <c r="DA20" s="624"/>
      <c r="DB20" s="624"/>
      <c r="DC20" s="624"/>
      <c r="DD20" s="630">
        <v>1776581</v>
      </c>
      <c r="DE20" s="622"/>
      <c r="DF20" s="622"/>
      <c r="DG20" s="622"/>
      <c r="DH20" s="622"/>
      <c r="DI20" s="622"/>
      <c r="DJ20" s="622"/>
      <c r="DK20" s="622"/>
      <c r="DL20" s="622"/>
      <c r="DM20" s="622"/>
      <c r="DN20" s="622"/>
      <c r="DO20" s="622"/>
      <c r="DP20" s="623"/>
      <c r="DQ20" s="630">
        <v>7357871</v>
      </c>
      <c r="DR20" s="622"/>
      <c r="DS20" s="622"/>
      <c r="DT20" s="622"/>
      <c r="DU20" s="622"/>
      <c r="DV20" s="622"/>
      <c r="DW20" s="622"/>
      <c r="DX20" s="622"/>
      <c r="DY20" s="622"/>
      <c r="DZ20" s="622"/>
      <c r="EA20" s="622"/>
      <c r="EB20" s="622"/>
      <c r="EC20" s="631"/>
    </row>
    <row r="21" spans="2:133" ht="11.25" customHeight="1" x14ac:dyDescent="0.15">
      <c r="B21" s="618" t="s">
        <v>270</v>
      </c>
      <c r="C21" s="619"/>
      <c r="D21" s="619"/>
      <c r="E21" s="619"/>
      <c r="F21" s="619"/>
      <c r="G21" s="619"/>
      <c r="H21" s="619"/>
      <c r="I21" s="619"/>
      <c r="J21" s="619"/>
      <c r="K21" s="619"/>
      <c r="L21" s="619"/>
      <c r="M21" s="619"/>
      <c r="N21" s="619"/>
      <c r="O21" s="619"/>
      <c r="P21" s="619"/>
      <c r="Q21" s="620"/>
      <c r="R21" s="621" t="s">
        <v>221</v>
      </c>
      <c r="S21" s="622"/>
      <c r="T21" s="622"/>
      <c r="U21" s="622"/>
      <c r="V21" s="622"/>
      <c r="W21" s="622"/>
      <c r="X21" s="622"/>
      <c r="Y21" s="623"/>
      <c r="Z21" s="624" t="s">
        <v>130</v>
      </c>
      <c r="AA21" s="624"/>
      <c r="AB21" s="624"/>
      <c r="AC21" s="624"/>
      <c r="AD21" s="625" t="s">
        <v>221</v>
      </c>
      <c r="AE21" s="625"/>
      <c r="AF21" s="625"/>
      <c r="AG21" s="625"/>
      <c r="AH21" s="625"/>
      <c r="AI21" s="625"/>
      <c r="AJ21" s="625"/>
      <c r="AK21" s="625"/>
      <c r="AL21" s="626" t="s">
        <v>122</v>
      </c>
      <c r="AM21" s="627"/>
      <c r="AN21" s="627"/>
      <c r="AO21" s="628"/>
      <c r="AP21" s="639" t="s">
        <v>271</v>
      </c>
      <c r="AQ21" s="640"/>
      <c r="AR21" s="640"/>
      <c r="AS21" s="640"/>
      <c r="AT21" s="640"/>
      <c r="AU21" s="640"/>
      <c r="AV21" s="640"/>
      <c r="AW21" s="640"/>
      <c r="AX21" s="640"/>
      <c r="AY21" s="640"/>
      <c r="AZ21" s="640"/>
      <c r="BA21" s="640"/>
      <c r="BB21" s="640"/>
      <c r="BC21" s="640"/>
      <c r="BD21" s="640"/>
      <c r="BE21" s="640"/>
      <c r="BF21" s="641"/>
      <c r="BG21" s="621">
        <v>611</v>
      </c>
      <c r="BH21" s="622"/>
      <c r="BI21" s="622"/>
      <c r="BJ21" s="622"/>
      <c r="BK21" s="622"/>
      <c r="BL21" s="622"/>
      <c r="BM21" s="622"/>
      <c r="BN21" s="623"/>
      <c r="BO21" s="624">
        <v>0</v>
      </c>
      <c r="BP21" s="624"/>
      <c r="BQ21" s="624"/>
      <c r="BR21" s="624"/>
      <c r="BS21" s="630" t="s">
        <v>122</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272</v>
      </c>
      <c r="C22" s="619"/>
      <c r="D22" s="619"/>
      <c r="E22" s="619"/>
      <c r="F22" s="619"/>
      <c r="G22" s="619"/>
      <c r="H22" s="619"/>
      <c r="I22" s="619"/>
      <c r="J22" s="619"/>
      <c r="K22" s="619"/>
      <c r="L22" s="619"/>
      <c r="M22" s="619"/>
      <c r="N22" s="619"/>
      <c r="O22" s="619"/>
      <c r="P22" s="619"/>
      <c r="Q22" s="620"/>
      <c r="R22" s="621">
        <v>7049442</v>
      </c>
      <c r="S22" s="622"/>
      <c r="T22" s="622"/>
      <c r="U22" s="622"/>
      <c r="V22" s="622"/>
      <c r="W22" s="622"/>
      <c r="X22" s="622"/>
      <c r="Y22" s="623"/>
      <c r="Z22" s="624">
        <v>59.4</v>
      </c>
      <c r="AA22" s="624"/>
      <c r="AB22" s="624"/>
      <c r="AC22" s="624"/>
      <c r="AD22" s="625">
        <v>6697721</v>
      </c>
      <c r="AE22" s="625"/>
      <c r="AF22" s="625"/>
      <c r="AG22" s="625"/>
      <c r="AH22" s="625"/>
      <c r="AI22" s="625"/>
      <c r="AJ22" s="625"/>
      <c r="AK22" s="625"/>
      <c r="AL22" s="626">
        <v>99.9</v>
      </c>
      <c r="AM22" s="627"/>
      <c r="AN22" s="627"/>
      <c r="AO22" s="628"/>
      <c r="AP22" s="639" t="s">
        <v>273</v>
      </c>
      <c r="AQ22" s="640"/>
      <c r="AR22" s="640"/>
      <c r="AS22" s="640"/>
      <c r="AT22" s="640"/>
      <c r="AU22" s="640"/>
      <c r="AV22" s="640"/>
      <c r="AW22" s="640"/>
      <c r="AX22" s="640"/>
      <c r="AY22" s="640"/>
      <c r="AZ22" s="640"/>
      <c r="BA22" s="640"/>
      <c r="BB22" s="640"/>
      <c r="BC22" s="640"/>
      <c r="BD22" s="640"/>
      <c r="BE22" s="640"/>
      <c r="BF22" s="641"/>
      <c r="BG22" s="621" t="s">
        <v>130</v>
      </c>
      <c r="BH22" s="622"/>
      <c r="BI22" s="622"/>
      <c r="BJ22" s="622"/>
      <c r="BK22" s="622"/>
      <c r="BL22" s="622"/>
      <c r="BM22" s="622"/>
      <c r="BN22" s="623"/>
      <c r="BO22" s="624" t="s">
        <v>122</v>
      </c>
      <c r="BP22" s="624"/>
      <c r="BQ22" s="624"/>
      <c r="BR22" s="624"/>
      <c r="BS22" s="630" t="s">
        <v>122</v>
      </c>
      <c r="BT22" s="622"/>
      <c r="BU22" s="622"/>
      <c r="BV22" s="622"/>
      <c r="BW22" s="622"/>
      <c r="BX22" s="622"/>
      <c r="BY22" s="622"/>
      <c r="BZ22" s="622"/>
      <c r="CA22" s="622"/>
      <c r="CB22" s="631"/>
      <c r="CD22" s="603" t="s">
        <v>274</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275</v>
      </c>
      <c r="C23" s="619"/>
      <c r="D23" s="619"/>
      <c r="E23" s="619"/>
      <c r="F23" s="619"/>
      <c r="G23" s="619"/>
      <c r="H23" s="619"/>
      <c r="I23" s="619"/>
      <c r="J23" s="619"/>
      <c r="K23" s="619"/>
      <c r="L23" s="619"/>
      <c r="M23" s="619"/>
      <c r="N23" s="619"/>
      <c r="O23" s="619"/>
      <c r="P23" s="619"/>
      <c r="Q23" s="620"/>
      <c r="R23" s="621">
        <v>1897</v>
      </c>
      <c r="S23" s="622"/>
      <c r="T23" s="622"/>
      <c r="U23" s="622"/>
      <c r="V23" s="622"/>
      <c r="W23" s="622"/>
      <c r="X23" s="622"/>
      <c r="Y23" s="623"/>
      <c r="Z23" s="624">
        <v>0</v>
      </c>
      <c r="AA23" s="624"/>
      <c r="AB23" s="624"/>
      <c r="AC23" s="624"/>
      <c r="AD23" s="625">
        <v>1897</v>
      </c>
      <c r="AE23" s="625"/>
      <c r="AF23" s="625"/>
      <c r="AG23" s="625"/>
      <c r="AH23" s="625"/>
      <c r="AI23" s="625"/>
      <c r="AJ23" s="625"/>
      <c r="AK23" s="625"/>
      <c r="AL23" s="626">
        <v>0</v>
      </c>
      <c r="AM23" s="627"/>
      <c r="AN23" s="627"/>
      <c r="AO23" s="628"/>
      <c r="AP23" s="639" t="s">
        <v>276</v>
      </c>
      <c r="AQ23" s="640"/>
      <c r="AR23" s="640"/>
      <c r="AS23" s="640"/>
      <c r="AT23" s="640"/>
      <c r="AU23" s="640"/>
      <c r="AV23" s="640"/>
      <c r="AW23" s="640"/>
      <c r="AX23" s="640"/>
      <c r="AY23" s="640"/>
      <c r="AZ23" s="640"/>
      <c r="BA23" s="640"/>
      <c r="BB23" s="640"/>
      <c r="BC23" s="640"/>
      <c r="BD23" s="640"/>
      <c r="BE23" s="640"/>
      <c r="BF23" s="641"/>
      <c r="BG23" s="621" t="s">
        <v>122</v>
      </c>
      <c r="BH23" s="622"/>
      <c r="BI23" s="622"/>
      <c r="BJ23" s="622"/>
      <c r="BK23" s="622"/>
      <c r="BL23" s="622"/>
      <c r="BM23" s="622"/>
      <c r="BN23" s="623"/>
      <c r="BO23" s="624" t="s">
        <v>122</v>
      </c>
      <c r="BP23" s="624"/>
      <c r="BQ23" s="624"/>
      <c r="BR23" s="624"/>
      <c r="BS23" s="630" t="s">
        <v>122</v>
      </c>
      <c r="BT23" s="622"/>
      <c r="BU23" s="622"/>
      <c r="BV23" s="622"/>
      <c r="BW23" s="622"/>
      <c r="BX23" s="622"/>
      <c r="BY23" s="622"/>
      <c r="BZ23" s="622"/>
      <c r="CA23" s="622"/>
      <c r="CB23" s="631"/>
      <c r="CD23" s="603" t="s">
        <v>215</v>
      </c>
      <c r="CE23" s="604"/>
      <c r="CF23" s="604"/>
      <c r="CG23" s="604"/>
      <c r="CH23" s="604"/>
      <c r="CI23" s="604"/>
      <c r="CJ23" s="604"/>
      <c r="CK23" s="604"/>
      <c r="CL23" s="604"/>
      <c r="CM23" s="604"/>
      <c r="CN23" s="604"/>
      <c r="CO23" s="604"/>
      <c r="CP23" s="604"/>
      <c r="CQ23" s="605"/>
      <c r="CR23" s="603" t="s">
        <v>277</v>
      </c>
      <c r="CS23" s="604"/>
      <c r="CT23" s="604"/>
      <c r="CU23" s="604"/>
      <c r="CV23" s="604"/>
      <c r="CW23" s="604"/>
      <c r="CX23" s="604"/>
      <c r="CY23" s="605"/>
      <c r="CZ23" s="603" t="s">
        <v>278</v>
      </c>
      <c r="DA23" s="604"/>
      <c r="DB23" s="604"/>
      <c r="DC23" s="605"/>
      <c r="DD23" s="603" t="s">
        <v>279</v>
      </c>
      <c r="DE23" s="604"/>
      <c r="DF23" s="604"/>
      <c r="DG23" s="604"/>
      <c r="DH23" s="604"/>
      <c r="DI23" s="604"/>
      <c r="DJ23" s="604"/>
      <c r="DK23" s="605"/>
      <c r="DL23" s="651" t="s">
        <v>280</v>
      </c>
      <c r="DM23" s="652"/>
      <c r="DN23" s="652"/>
      <c r="DO23" s="652"/>
      <c r="DP23" s="652"/>
      <c r="DQ23" s="652"/>
      <c r="DR23" s="652"/>
      <c r="DS23" s="652"/>
      <c r="DT23" s="652"/>
      <c r="DU23" s="652"/>
      <c r="DV23" s="653"/>
      <c r="DW23" s="603" t="s">
        <v>281</v>
      </c>
      <c r="DX23" s="604"/>
      <c r="DY23" s="604"/>
      <c r="DZ23" s="604"/>
      <c r="EA23" s="604"/>
      <c r="EB23" s="604"/>
      <c r="EC23" s="605"/>
    </row>
    <row r="24" spans="2:133" ht="11.25" customHeight="1" x14ac:dyDescent="0.15">
      <c r="B24" s="618" t="s">
        <v>282</v>
      </c>
      <c r="C24" s="619"/>
      <c r="D24" s="619"/>
      <c r="E24" s="619"/>
      <c r="F24" s="619"/>
      <c r="G24" s="619"/>
      <c r="H24" s="619"/>
      <c r="I24" s="619"/>
      <c r="J24" s="619"/>
      <c r="K24" s="619"/>
      <c r="L24" s="619"/>
      <c r="M24" s="619"/>
      <c r="N24" s="619"/>
      <c r="O24" s="619"/>
      <c r="P24" s="619"/>
      <c r="Q24" s="620"/>
      <c r="R24" s="621">
        <v>17330</v>
      </c>
      <c r="S24" s="622"/>
      <c r="T24" s="622"/>
      <c r="U24" s="622"/>
      <c r="V24" s="622"/>
      <c r="W24" s="622"/>
      <c r="X24" s="622"/>
      <c r="Y24" s="623"/>
      <c r="Z24" s="624">
        <v>0.1</v>
      </c>
      <c r="AA24" s="624"/>
      <c r="AB24" s="624"/>
      <c r="AC24" s="624"/>
      <c r="AD24" s="625" t="s">
        <v>130</v>
      </c>
      <c r="AE24" s="625"/>
      <c r="AF24" s="625"/>
      <c r="AG24" s="625"/>
      <c r="AH24" s="625"/>
      <c r="AI24" s="625"/>
      <c r="AJ24" s="625"/>
      <c r="AK24" s="625"/>
      <c r="AL24" s="626" t="s">
        <v>221</v>
      </c>
      <c r="AM24" s="627"/>
      <c r="AN24" s="627"/>
      <c r="AO24" s="628"/>
      <c r="AP24" s="639" t="s">
        <v>283</v>
      </c>
      <c r="AQ24" s="640"/>
      <c r="AR24" s="640"/>
      <c r="AS24" s="640"/>
      <c r="AT24" s="640"/>
      <c r="AU24" s="640"/>
      <c r="AV24" s="640"/>
      <c r="AW24" s="640"/>
      <c r="AX24" s="640"/>
      <c r="AY24" s="640"/>
      <c r="AZ24" s="640"/>
      <c r="BA24" s="640"/>
      <c r="BB24" s="640"/>
      <c r="BC24" s="640"/>
      <c r="BD24" s="640"/>
      <c r="BE24" s="640"/>
      <c r="BF24" s="641"/>
      <c r="BG24" s="621" t="s">
        <v>221</v>
      </c>
      <c r="BH24" s="622"/>
      <c r="BI24" s="622"/>
      <c r="BJ24" s="622"/>
      <c r="BK24" s="622"/>
      <c r="BL24" s="622"/>
      <c r="BM24" s="622"/>
      <c r="BN24" s="623"/>
      <c r="BO24" s="624" t="s">
        <v>122</v>
      </c>
      <c r="BP24" s="624"/>
      <c r="BQ24" s="624"/>
      <c r="BR24" s="624"/>
      <c r="BS24" s="630" t="s">
        <v>221</v>
      </c>
      <c r="BT24" s="622"/>
      <c r="BU24" s="622"/>
      <c r="BV24" s="622"/>
      <c r="BW24" s="622"/>
      <c r="BX24" s="622"/>
      <c r="BY24" s="622"/>
      <c r="BZ24" s="622"/>
      <c r="CA24" s="622"/>
      <c r="CB24" s="631"/>
      <c r="CD24" s="632" t="s">
        <v>284</v>
      </c>
      <c r="CE24" s="633"/>
      <c r="CF24" s="633"/>
      <c r="CG24" s="633"/>
      <c r="CH24" s="633"/>
      <c r="CI24" s="633"/>
      <c r="CJ24" s="633"/>
      <c r="CK24" s="633"/>
      <c r="CL24" s="633"/>
      <c r="CM24" s="633"/>
      <c r="CN24" s="633"/>
      <c r="CO24" s="633"/>
      <c r="CP24" s="633"/>
      <c r="CQ24" s="634"/>
      <c r="CR24" s="610">
        <v>3931084</v>
      </c>
      <c r="CS24" s="611"/>
      <c r="CT24" s="611"/>
      <c r="CU24" s="611"/>
      <c r="CV24" s="611"/>
      <c r="CW24" s="611"/>
      <c r="CX24" s="611"/>
      <c r="CY24" s="612"/>
      <c r="CZ24" s="615">
        <v>34.9</v>
      </c>
      <c r="DA24" s="616"/>
      <c r="DB24" s="616"/>
      <c r="DC24" s="635"/>
      <c r="DD24" s="654">
        <v>3098855</v>
      </c>
      <c r="DE24" s="611"/>
      <c r="DF24" s="611"/>
      <c r="DG24" s="611"/>
      <c r="DH24" s="611"/>
      <c r="DI24" s="611"/>
      <c r="DJ24" s="611"/>
      <c r="DK24" s="612"/>
      <c r="DL24" s="654">
        <v>3017666</v>
      </c>
      <c r="DM24" s="611"/>
      <c r="DN24" s="611"/>
      <c r="DO24" s="611"/>
      <c r="DP24" s="611"/>
      <c r="DQ24" s="611"/>
      <c r="DR24" s="611"/>
      <c r="DS24" s="611"/>
      <c r="DT24" s="611"/>
      <c r="DU24" s="611"/>
      <c r="DV24" s="612"/>
      <c r="DW24" s="615">
        <v>43.2</v>
      </c>
      <c r="DX24" s="616"/>
      <c r="DY24" s="616"/>
      <c r="DZ24" s="616"/>
      <c r="EA24" s="616"/>
      <c r="EB24" s="616"/>
      <c r="EC24" s="617"/>
    </row>
    <row r="25" spans="2:133" ht="11.25" customHeight="1" x14ac:dyDescent="0.15">
      <c r="B25" s="618" t="s">
        <v>285</v>
      </c>
      <c r="C25" s="619"/>
      <c r="D25" s="619"/>
      <c r="E25" s="619"/>
      <c r="F25" s="619"/>
      <c r="G25" s="619"/>
      <c r="H25" s="619"/>
      <c r="I25" s="619"/>
      <c r="J25" s="619"/>
      <c r="K25" s="619"/>
      <c r="L25" s="619"/>
      <c r="M25" s="619"/>
      <c r="N25" s="619"/>
      <c r="O25" s="619"/>
      <c r="P25" s="619"/>
      <c r="Q25" s="620"/>
      <c r="R25" s="621">
        <v>122616</v>
      </c>
      <c r="S25" s="622"/>
      <c r="T25" s="622"/>
      <c r="U25" s="622"/>
      <c r="V25" s="622"/>
      <c r="W25" s="622"/>
      <c r="X25" s="622"/>
      <c r="Y25" s="623"/>
      <c r="Z25" s="624">
        <v>1</v>
      </c>
      <c r="AA25" s="624"/>
      <c r="AB25" s="624"/>
      <c r="AC25" s="624"/>
      <c r="AD25" s="625">
        <v>5343</v>
      </c>
      <c r="AE25" s="625"/>
      <c r="AF25" s="625"/>
      <c r="AG25" s="625"/>
      <c r="AH25" s="625"/>
      <c r="AI25" s="625"/>
      <c r="AJ25" s="625"/>
      <c r="AK25" s="625"/>
      <c r="AL25" s="626">
        <v>0.1</v>
      </c>
      <c r="AM25" s="627"/>
      <c r="AN25" s="627"/>
      <c r="AO25" s="628"/>
      <c r="AP25" s="639" t="s">
        <v>286</v>
      </c>
      <c r="AQ25" s="640"/>
      <c r="AR25" s="640"/>
      <c r="AS25" s="640"/>
      <c r="AT25" s="640"/>
      <c r="AU25" s="640"/>
      <c r="AV25" s="640"/>
      <c r="AW25" s="640"/>
      <c r="AX25" s="640"/>
      <c r="AY25" s="640"/>
      <c r="AZ25" s="640"/>
      <c r="BA25" s="640"/>
      <c r="BB25" s="640"/>
      <c r="BC25" s="640"/>
      <c r="BD25" s="640"/>
      <c r="BE25" s="640"/>
      <c r="BF25" s="641"/>
      <c r="BG25" s="621" t="s">
        <v>122</v>
      </c>
      <c r="BH25" s="622"/>
      <c r="BI25" s="622"/>
      <c r="BJ25" s="622"/>
      <c r="BK25" s="622"/>
      <c r="BL25" s="622"/>
      <c r="BM25" s="622"/>
      <c r="BN25" s="623"/>
      <c r="BO25" s="624" t="s">
        <v>122</v>
      </c>
      <c r="BP25" s="624"/>
      <c r="BQ25" s="624"/>
      <c r="BR25" s="624"/>
      <c r="BS25" s="630" t="s">
        <v>221</v>
      </c>
      <c r="BT25" s="622"/>
      <c r="BU25" s="622"/>
      <c r="BV25" s="622"/>
      <c r="BW25" s="622"/>
      <c r="BX25" s="622"/>
      <c r="BY25" s="622"/>
      <c r="BZ25" s="622"/>
      <c r="CA25" s="622"/>
      <c r="CB25" s="631"/>
      <c r="CD25" s="636" t="s">
        <v>287</v>
      </c>
      <c r="CE25" s="637"/>
      <c r="CF25" s="637"/>
      <c r="CG25" s="637"/>
      <c r="CH25" s="637"/>
      <c r="CI25" s="637"/>
      <c r="CJ25" s="637"/>
      <c r="CK25" s="637"/>
      <c r="CL25" s="637"/>
      <c r="CM25" s="637"/>
      <c r="CN25" s="637"/>
      <c r="CO25" s="637"/>
      <c r="CP25" s="637"/>
      <c r="CQ25" s="638"/>
      <c r="CR25" s="621">
        <v>1576863</v>
      </c>
      <c r="CS25" s="657"/>
      <c r="CT25" s="657"/>
      <c r="CU25" s="657"/>
      <c r="CV25" s="657"/>
      <c r="CW25" s="657"/>
      <c r="CX25" s="657"/>
      <c r="CY25" s="658"/>
      <c r="CZ25" s="626">
        <v>14</v>
      </c>
      <c r="DA25" s="655"/>
      <c r="DB25" s="655"/>
      <c r="DC25" s="659"/>
      <c r="DD25" s="630">
        <v>1482800</v>
      </c>
      <c r="DE25" s="657"/>
      <c r="DF25" s="657"/>
      <c r="DG25" s="657"/>
      <c r="DH25" s="657"/>
      <c r="DI25" s="657"/>
      <c r="DJ25" s="657"/>
      <c r="DK25" s="658"/>
      <c r="DL25" s="630">
        <v>1432773</v>
      </c>
      <c r="DM25" s="657"/>
      <c r="DN25" s="657"/>
      <c r="DO25" s="657"/>
      <c r="DP25" s="657"/>
      <c r="DQ25" s="657"/>
      <c r="DR25" s="657"/>
      <c r="DS25" s="657"/>
      <c r="DT25" s="657"/>
      <c r="DU25" s="657"/>
      <c r="DV25" s="658"/>
      <c r="DW25" s="626">
        <v>20.5</v>
      </c>
      <c r="DX25" s="655"/>
      <c r="DY25" s="655"/>
      <c r="DZ25" s="655"/>
      <c r="EA25" s="655"/>
      <c r="EB25" s="655"/>
      <c r="EC25" s="656"/>
    </row>
    <row r="26" spans="2:133" ht="11.25" customHeight="1" x14ac:dyDescent="0.15">
      <c r="B26" s="618" t="s">
        <v>288</v>
      </c>
      <c r="C26" s="619"/>
      <c r="D26" s="619"/>
      <c r="E26" s="619"/>
      <c r="F26" s="619"/>
      <c r="G26" s="619"/>
      <c r="H26" s="619"/>
      <c r="I26" s="619"/>
      <c r="J26" s="619"/>
      <c r="K26" s="619"/>
      <c r="L26" s="619"/>
      <c r="M26" s="619"/>
      <c r="N26" s="619"/>
      <c r="O26" s="619"/>
      <c r="P26" s="619"/>
      <c r="Q26" s="620"/>
      <c r="R26" s="621">
        <v>44469</v>
      </c>
      <c r="S26" s="622"/>
      <c r="T26" s="622"/>
      <c r="U26" s="622"/>
      <c r="V26" s="622"/>
      <c r="W26" s="622"/>
      <c r="X26" s="622"/>
      <c r="Y26" s="623"/>
      <c r="Z26" s="624">
        <v>0.4</v>
      </c>
      <c r="AA26" s="624"/>
      <c r="AB26" s="624"/>
      <c r="AC26" s="624"/>
      <c r="AD26" s="625" t="s">
        <v>221</v>
      </c>
      <c r="AE26" s="625"/>
      <c r="AF26" s="625"/>
      <c r="AG26" s="625"/>
      <c r="AH26" s="625"/>
      <c r="AI26" s="625"/>
      <c r="AJ26" s="625"/>
      <c r="AK26" s="625"/>
      <c r="AL26" s="626" t="s">
        <v>122</v>
      </c>
      <c r="AM26" s="627"/>
      <c r="AN26" s="627"/>
      <c r="AO26" s="628"/>
      <c r="AP26" s="639" t="s">
        <v>289</v>
      </c>
      <c r="AQ26" s="660"/>
      <c r="AR26" s="660"/>
      <c r="AS26" s="660"/>
      <c r="AT26" s="660"/>
      <c r="AU26" s="660"/>
      <c r="AV26" s="660"/>
      <c r="AW26" s="660"/>
      <c r="AX26" s="660"/>
      <c r="AY26" s="660"/>
      <c r="AZ26" s="660"/>
      <c r="BA26" s="660"/>
      <c r="BB26" s="660"/>
      <c r="BC26" s="660"/>
      <c r="BD26" s="660"/>
      <c r="BE26" s="660"/>
      <c r="BF26" s="641"/>
      <c r="BG26" s="621" t="s">
        <v>122</v>
      </c>
      <c r="BH26" s="622"/>
      <c r="BI26" s="622"/>
      <c r="BJ26" s="622"/>
      <c r="BK26" s="622"/>
      <c r="BL26" s="622"/>
      <c r="BM26" s="622"/>
      <c r="BN26" s="623"/>
      <c r="BO26" s="624" t="s">
        <v>122</v>
      </c>
      <c r="BP26" s="624"/>
      <c r="BQ26" s="624"/>
      <c r="BR26" s="624"/>
      <c r="BS26" s="630" t="s">
        <v>221</v>
      </c>
      <c r="BT26" s="622"/>
      <c r="BU26" s="622"/>
      <c r="BV26" s="622"/>
      <c r="BW26" s="622"/>
      <c r="BX26" s="622"/>
      <c r="BY26" s="622"/>
      <c r="BZ26" s="622"/>
      <c r="CA26" s="622"/>
      <c r="CB26" s="631"/>
      <c r="CD26" s="636" t="s">
        <v>290</v>
      </c>
      <c r="CE26" s="637"/>
      <c r="CF26" s="637"/>
      <c r="CG26" s="637"/>
      <c r="CH26" s="637"/>
      <c r="CI26" s="637"/>
      <c r="CJ26" s="637"/>
      <c r="CK26" s="637"/>
      <c r="CL26" s="637"/>
      <c r="CM26" s="637"/>
      <c r="CN26" s="637"/>
      <c r="CO26" s="637"/>
      <c r="CP26" s="637"/>
      <c r="CQ26" s="638"/>
      <c r="CR26" s="621">
        <v>1036345</v>
      </c>
      <c r="CS26" s="622"/>
      <c r="CT26" s="622"/>
      <c r="CU26" s="622"/>
      <c r="CV26" s="622"/>
      <c r="CW26" s="622"/>
      <c r="CX26" s="622"/>
      <c r="CY26" s="623"/>
      <c r="CZ26" s="626">
        <v>9.1999999999999993</v>
      </c>
      <c r="DA26" s="655"/>
      <c r="DB26" s="655"/>
      <c r="DC26" s="659"/>
      <c r="DD26" s="630">
        <v>957417</v>
      </c>
      <c r="DE26" s="622"/>
      <c r="DF26" s="622"/>
      <c r="DG26" s="622"/>
      <c r="DH26" s="622"/>
      <c r="DI26" s="622"/>
      <c r="DJ26" s="622"/>
      <c r="DK26" s="623"/>
      <c r="DL26" s="630" t="s">
        <v>221</v>
      </c>
      <c r="DM26" s="622"/>
      <c r="DN26" s="622"/>
      <c r="DO26" s="622"/>
      <c r="DP26" s="622"/>
      <c r="DQ26" s="622"/>
      <c r="DR26" s="622"/>
      <c r="DS26" s="622"/>
      <c r="DT26" s="622"/>
      <c r="DU26" s="622"/>
      <c r="DV26" s="623"/>
      <c r="DW26" s="626" t="s">
        <v>122</v>
      </c>
      <c r="DX26" s="655"/>
      <c r="DY26" s="655"/>
      <c r="DZ26" s="655"/>
      <c r="EA26" s="655"/>
      <c r="EB26" s="655"/>
      <c r="EC26" s="656"/>
    </row>
    <row r="27" spans="2:133" ht="11.25" customHeight="1" x14ac:dyDescent="0.15">
      <c r="B27" s="618" t="s">
        <v>291</v>
      </c>
      <c r="C27" s="619"/>
      <c r="D27" s="619"/>
      <c r="E27" s="619"/>
      <c r="F27" s="619"/>
      <c r="G27" s="619"/>
      <c r="H27" s="619"/>
      <c r="I27" s="619"/>
      <c r="J27" s="619"/>
      <c r="K27" s="619"/>
      <c r="L27" s="619"/>
      <c r="M27" s="619"/>
      <c r="N27" s="619"/>
      <c r="O27" s="619"/>
      <c r="P27" s="619"/>
      <c r="Q27" s="620"/>
      <c r="R27" s="621">
        <v>711394</v>
      </c>
      <c r="S27" s="622"/>
      <c r="T27" s="622"/>
      <c r="U27" s="622"/>
      <c r="V27" s="622"/>
      <c r="W27" s="622"/>
      <c r="X27" s="622"/>
      <c r="Y27" s="623"/>
      <c r="Z27" s="624">
        <v>6</v>
      </c>
      <c r="AA27" s="624"/>
      <c r="AB27" s="624"/>
      <c r="AC27" s="624"/>
      <c r="AD27" s="625" t="s">
        <v>221</v>
      </c>
      <c r="AE27" s="625"/>
      <c r="AF27" s="625"/>
      <c r="AG27" s="625"/>
      <c r="AH27" s="625"/>
      <c r="AI27" s="625"/>
      <c r="AJ27" s="625"/>
      <c r="AK27" s="625"/>
      <c r="AL27" s="626" t="s">
        <v>221</v>
      </c>
      <c r="AM27" s="627"/>
      <c r="AN27" s="627"/>
      <c r="AO27" s="628"/>
      <c r="AP27" s="618" t="s">
        <v>292</v>
      </c>
      <c r="AQ27" s="619"/>
      <c r="AR27" s="619"/>
      <c r="AS27" s="619"/>
      <c r="AT27" s="619"/>
      <c r="AU27" s="619"/>
      <c r="AV27" s="619"/>
      <c r="AW27" s="619"/>
      <c r="AX27" s="619"/>
      <c r="AY27" s="619"/>
      <c r="AZ27" s="619"/>
      <c r="BA27" s="619"/>
      <c r="BB27" s="619"/>
      <c r="BC27" s="619"/>
      <c r="BD27" s="619"/>
      <c r="BE27" s="619"/>
      <c r="BF27" s="620"/>
      <c r="BG27" s="621">
        <v>1520880</v>
      </c>
      <c r="BH27" s="622"/>
      <c r="BI27" s="622"/>
      <c r="BJ27" s="622"/>
      <c r="BK27" s="622"/>
      <c r="BL27" s="622"/>
      <c r="BM27" s="622"/>
      <c r="BN27" s="623"/>
      <c r="BO27" s="624">
        <v>100</v>
      </c>
      <c r="BP27" s="624"/>
      <c r="BQ27" s="624"/>
      <c r="BR27" s="624"/>
      <c r="BS27" s="630" t="s">
        <v>122</v>
      </c>
      <c r="BT27" s="622"/>
      <c r="BU27" s="622"/>
      <c r="BV27" s="622"/>
      <c r="BW27" s="622"/>
      <c r="BX27" s="622"/>
      <c r="BY27" s="622"/>
      <c r="BZ27" s="622"/>
      <c r="CA27" s="622"/>
      <c r="CB27" s="631"/>
      <c r="CD27" s="636" t="s">
        <v>293</v>
      </c>
      <c r="CE27" s="637"/>
      <c r="CF27" s="637"/>
      <c r="CG27" s="637"/>
      <c r="CH27" s="637"/>
      <c r="CI27" s="637"/>
      <c r="CJ27" s="637"/>
      <c r="CK27" s="637"/>
      <c r="CL27" s="637"/>
      <c r="CM27" s="637"/>
      <c r="CN27" s="637"/>
      <c r="CO27" s="637"/>
      <c r="CP27" s="637"/>
      <c r="CQ27" s="638"/>
      <c r="CR27" s="621">
        <v>943562</v>
      </c>
      <c r="CS27" s="657"/>
      <c r="CT27" s="657"/>
      <c r="CU27" s="657"/>
      <c r="CV27" s="657"/>
      <c r="CW27" s="657"/>
      <c r="CX27" s="657"/>
      <c r="CY27" s="658"/>
      <c r="CZ27" s="626">
        <v>8.4</v>
      </c>
      <c r="DA27" s="655"/>
      <c r="DB27" s="655"/>
      <c r="DC27" s="659"/>
      <c r="DD27" s="630">
        <v>249441</v>
      </c>
      <c r="DE27" s="657"/>
      <c r="DF27" s="657"/>
      <c r="DG27" s="657"/>
      <c r="DH27" s="657"/>
      <c r="DI27" s="657"/>
      <c r="DJ27" s="657"/>
      <c r="DK27" s="658"/>
      <c r="DL27" s="630">
        <v>246579</v>
      </c>
      <c r="DM27" s="657"/>
      <c r="DN27" s="657"/>
      <c r="DO27" s="657"/>
      <c r="DP27" s="657"/>
      <c r="DQ27" s="657"/>
      <c r="DR27" s="657"/>
      <c r="DS27" s="657"/>
      <c r="DT27" s="657"/>
      <c r="DU27" s="657"/>
      <c r="DV27" s="658"/>
      <c r="DW27" s="626">
        <v>3.5</v>
      </c>
      <c r="DX27" s="655"/>
      <c r="DY27" s="655"/>
      <c r="DZ27" s="655"/>
      <c r="EA27" s="655"/>
      <c r="EB27" s="655"/>
      <c r="EC27" s="656"/>
    </row>
    <row r="28" spans="2:133" ht="11.25" customHeight="1" x14ac:dyDescent="0.15">
      <c r="B28" s="663" t="s">
        <v>294</v>
      </c>
      <c r="C28" s="664"/>
      <c r="D28" s="664"/>
      <c r="E28" s="664"/>
      <c r="F28" s="664"/>
      <c r="G28" s="664"/>
      <c r="H28" s="664"/>
      <c r="I28" s="664"/>
      <c r="J28" s="664"/>
      <c r="K28" s="664"/>
      <c r="L28" s="664"/>
      <c r="M28" s="664"/>
      <c r="N28" s="664"/>
      <c r="O28" s="664"/>
      <c r="P28" s="664"/>
      <c r="Q28" s="665"/>
      <c r="R28" s="621" t="s">
        <v>122</v>
      </c>
      <c r="S28" s="622"/>
      <c r="T28" s="622"/>
      <c r="U28" s="622"/>
      <c r="V28" s="622"/>
      <c r="W28" s="622"/>
      <c r="X28" s="622"/>
      <c r="Y28" s="623"/>
      <c r="Z28" s="624" t="s">
        <v>122</v>
      </c>
      <c r="AA28" s="624"/>
      <c r="AB28" s="624"/>
      <c r="AC28" s="624"/>
      <c r="AD28" s="625" t="s">
        <v>122</v>
      </c>
      <c r="AE28" s="625"/>
      <c r="AF28" s="625"/>
      <c r="AG28" s="625"/>
      <c r="AH28" s="625"/>
      <c r="AI28" s="625"/>
      <c r="AJ28" s="625"/>
      <c r="AK28" s="625"/>
      <c r="AL28" s="626" t="s">
        <v>122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295</v>
      </c>
      <c r="CE28" s="637"/>
      <c r="CF28" s="637"/>
      <c r="CG28" s="637"/>
      <c r="CH28" s="637"/>
      <c r="CI28" s="637"/>
      <c r="CJ28" s="637"/>
      <c r="CK28" s="637"/>
      <c r="CL28" s="637"/>
      <c r="CM28" s="637"/>
      <c r="CN28" s="637"/>
      <c r="CO28" s="637"/>
      <c r="CP28" s="637"/>
      <c r="CQ28" s="638"/>
      <c r="CR28" s="621">
        <v>1410659</v>
      </c>
      <c r="CS28" s="622"/>
      <c r="CT28" s="622"/>
      <c r="CU28" s="622"/>
      <c r="CV28" s="622"/>
      <c r="CW28" s="622"/>
      <c r="CX28" s="622"/>
      <c r="CY28" s="623"/>
      <c r="CZ28" s="626">
        <v>12.5</v>
      </c>
      <c r="DA28" s="655"/>
      <c r="DB28" s="655"/>
      <c r="DC28" s="659"/>
      <c r="DD28" s="630">
        <v>1366614</v>
      </c>
      <c r="DE28" s="622"/>
      <c r="DF28" s="622"/>
      <c r="DG28" s="622"/>
      <c r="DH28" s="622"/>
      <c r="DI28" s="622"/>
      <c r="DJ28" s="622"/>
      <c r="DK28" s="623"/>
      <c r="DL28" s="630">
        <v>1338314</v>
      </c>
      <c r="DM28" s="622"/>
      <c r="DN28" s="622"/>
      <c r="DO28" s="622"/>
      <c r="DP28" s="622"/>
      <c r="DQ28" s="622"/>
      <c r="DR28" s="622"/>
      <c r="DS28" s="622"/>
      <c r="DT28" s="622"/>
      <c r="DU28" s="622"/>
      <c r="DV28" s="623"/>
      <c r="DW28" s="626">
        <v>19.100000000000001</v>
      </c>
      <c r="DX28" s="655"/>
      <c r="DY28" s="655"/>
      <c r="DZ28" s="655"/>
      <c r="EA28" s="655"/>
      <c r="EB28" s="655"/>
      <c r="EC28" s="656"/>
    </row>
    <row r="29" spans="2:133" ht="11.25" customHeight="1" x14ac:dyDescent="0.15">
      <c r="B29" s="618" t="s">
        <v>296</v>
      </c>
      <c r="C29" s="619"/>
      <c r="D29" s="619"/>
      <c r="E29" s="619"/>
      <c r="F29" s="619"/>
      <c r="G29" s="619"/>
      <c r="H29" s="619"/>
      <c r="I29" s="619"/>
      <c r="J29" s="619"/>
      <c r="K29" s="619"/>
      <c r="L29" s="619"/>
      <c r="M29" s="619"/>
      <c r="N29" s="619"/>
      <c r="O29" s="619"/>
      <c r="P29" s="619"/>
      <c r="Q29" s="620"/>
      <c r="R29" s="621">
        <v>1296604</v>
      </c>
      <c r="S29" s="622"/>
      <c r="T29" s="622"/>
      <c r="U29" s="622"/>
      <c r="V29" s="622"/>
      <c r="W29" s="622"/>
      <c r="X29" s="622"/>
      <c r="Y29" s="623"/>
      <c r="Z29" s="624">
        <v>10.9</v>
      </c>
      <c r="AA29" s="624"/>
      <c r="AB29" s="624"/>
      <c r="AC29" s="624"/>
      <c r="AD29" s="625" t="s">
        <v>122</v>
      </c>
      <c r="AE29" s="625"/>
      <c r="AF29" s="625"/>
      <c r="AG29" s="625"/>
      <c r="AH29" s="625"/>
      <c r="AI29" s="625"/>
      <c r="AJ29" s="625"/>
      <c r="AK29" s="625"/>
      <c r="AL29" s="626" t="s">
        <v>122</v>
      </c>
      <c r="AM29" s="627"/>
      <c r="AN29" s="627"/>
      <c r="AO29" s="628"/>
      <c r="AP29" s="600" t="s">
        <v>215</v>
      </c>
      <c r="AQ29" s="601"/>
      <c r="AR29" s="601"/>
      <c r="AS29" s="601"/>
      <c r="AT29" s="601"/>
      <c r="AU29" s="601"/>
      <c r="AV29" s="601"/>
      <c r="AW29" s="601"/>
      <c r="AX29" s="601"/>
      <c r="AY29" s="601"/>
      <c r="AZ29" s="601"/>
      <c r="BA29" s="601"/>
      <c r="BB29" s="601"/>
      <c r="BC29" s="601"/>
      <c r="BD29" s="601"/>
      <c r="BE29" s="601"/>
      <c r="BF29" s="602"/>
      <c r="BG29" s="600" t="s">
        <v>297</v>
      </c>
      <c r="BH29" s="661"/>
      <c r="BI29" s="661"/>
      <c r="BJ29" s="661"/>
      <c r="BK29" s="661"/>
      <c r="BL29" s="661"/>
      <c r="BM29" s="661"/>
      <c r="BN29" s="661"/>
      <c r="BO29" s="661"/>
      <c r="BP29" s="661"/>
      <c r="BQ29" s="662"/>
      <c r="BR29" s="600" t="s">
        <v>298</v>
      </c>
      <c r="BS29" s="661"/>
      <c r="BT29" s="661"/>
      <c r="BU29" s="661"/>
      <c r="BV29" s="661"/>
      <c r="BW29" s="661"/>
      <c r="BX29" s="661"/>
      <c r="BY29" s="661"/>
      <c r="BZ29" s="661"/>
      <c r="CA29" s="661"/>
      <c r="CB29" s="662"/>
      <c r="CD29" s="684" t="s">
        <v>299</v>
      </c>
      <c r="CE29" s="685"/>
      <c r="CF29" s="636" t="s">
        <v>300</v>
      </c>
      <c r="CG29" s="637"/>
      <c r="CH29" s="637"/>
      <c r="CI29" s="637"/>
      <c r="CJ29" s="637"/>
      <c r="CK29" s="637"/>
      <c r="CL29" s="637"/>
      <c r="CM29" s="637"/>
      <c r="CN29" s="637"/>
      <c r="CO29" s="637"/>
      <c r="CP29" s="637"/>
      <c r="CQ29" s="638"/>
      <c r="CR29" s="621">
        <v>1410527</v>
      </c>
      <c r="CS29" s="657"/>
      <c r="CT29" s="657"/>
      <c r="CU29" s="657"/>
      <c r="CV29" s="657"/>
      <c r="CW29" s="657"/>
      <c r="CX29" s="657"/>
      <c r="CY29" s="658"/>
      <c r="CZ29" s="626">
        <v>12.5</v>
      </c>
      <c r="DA29" s="655"/>
      <c r="DB29" s="655"/>
      <c r="DC29" s="659"/>
      <c r="DD29" s="630">
        <v>1366482</v>
      </c>
      <c r="DE29" s="657"/>
      <c r="DF29" s="657"/>
      <c r="DG29" s="657"/>
      <c r="DH29" s="657"/>
      <c r="DI29" s="657"/>
      <c r="DJ29" s="657"/>
      <c r="DK29" s="658"/>
      <c r="DL29" s="630">
        <v>1338182</v>
      </c>
      <c r="DM29" s="657"/>
      <c r="DN29" s="657"/>
      <c r="DO29" s="657"/>
      <c r="DP29" s="657"/>
      <c r="DQ29" s="657"/>
      <c r="DR29" s="657"/>
      <c r="DS29" s="657"/>
      <c r="DT29" s="657"/>
      <c r="DU29" s="657"/>
      <c r="DV29" s="658"/>
      <c r="DW29" s="626">
        <v>19.100000000000001</v>
      </c>
      <c r="DX29" s="655"/>
      <c r="DY29" s="655"/>
      <c r="DZ29" s="655"/>
      <c r="EA29" s="655"/>
      <c r="EB29" s="655"/>
      <c r="EC29" s="656"/>
    </row>
    <row r="30" spans="2:133" ht="11.25" customHeight="1" x14ac:dyDescent="0.15">
      <c r="B30" s="618" t="s">
        <v>301</v>
      </c>
      <c r="C30" s="619"/>
      <c r="D30" s="619"/>
      <c r="E30" s="619"/>
      <c r="F30" s="619"/>
      <c r="G30" s="619"/>
      <c r="H30" s="619"/>
      <c r="I30" s="619"/>
      <c r="J30" s="619"/>
      <c r="K30" s="619"/>
      <c r="L30" s="619"/>
      <c r="M30" s="619"/>
      <c r="N30" s="619"/>
      <c r="O30" s="619"/>
      <c r="P30" s="619"/>
      <c r="Q30" s="620"/>
      <c r="R30" s="621">
        <v>95690</v>
      </c>
      <c r="S30" s="622"/>
      <c r="T30" s="622"/>
      <c r="U30" s="622"/>
      <c r="V30" s="622"/>
      <c r="W30" s="622"/>
      <c r="X30" s="622"/>
      <c r="Y30" s="623"/>
      <c r="Z30" s="624">
        <v>0.8</v>
      </c>
      <c r="AA30" s="624"/>
      <c r="AB30" s="624"/>
      <c r="AC30" s="624"/>
      <c r="AD30" s="625" t="s">
        <v>122</v>
      </c>
      <c r="AE30" s="625"/>
      <c r="AF30" s="625"/>
      <c r="AG30" s="625"/>
      <c r="AH30" s="625"/>
      <c r="AI30" s="625"/>
      <c r="AJ30" s="625"/>
      <c r="AK30" s="625"/>
      <c r="AL30" s="626" t="s">
        <v>221</v>
      </c>
      <c r="AM30" s="627"/>
      <c r="AN30" s="627"/>
      <c r="AO30" s="628"/>
      <c r="AP30" s="669" t="s">
        <v>302</v>
      </c>
      <c r="AQ30" s="670"/>
      <c r="AR30" s="670"/>
      <c r="AS30" s="670"/>
      <c r="AT30" s="675" t="s">
        <v>303</v>
      </c>
      <c r="AU30" s="210"/>
      <c r="AV30" s="210"/>
      <c r="AW30" s="210"/>
      <c r="AX30" s="607" t="s">
        <v>178</v>
      </c>
      <c r="AY30" s="608"/>
      <c r="AZ30" s="608"/>
      <c r="BA30" s="608"/>
      <c r="BB30" s="608"/>
      <c r="BC30" s="608"/>
      <c r="BD30" s="608"/>
      <c r="BE30" s="608"/>
      <c r="BF30" s="609"/>
      <c r="BG30" s="681">
        <v>98.8</v>
      </c>
      <c r="BH30" s="682"/>
      <c r="BI30" s="682"/>
      <c r="BJ30" s="682"/>
      <c r="BK30" s="682"/>
      <c r="BL30" s="682"/>
      <c r="BM30" s="616">
        <v>93.9</v>
      </c>
      <c r="BN30" s="682"/>
      <c r="BO30" s="682"/>
      <c r="BP30" s="682"/>
      <c r="BQ30" s="683"/>
      <c r="BR30" s="681">
        <v>98.6</v>
      </c>
      <c r="BS30" s="682"/>
      <c r="BT30" s="682"/>
      <c r="BU30" s="682"/>
      <c r="BV30" s="682"/>
      <c r="BW30" s="682"/>
      <c r="BX30" s="616">
        <v>93.3</v>
      </c>
      <c r="BY30" s="682"/>
      <c r="BZ30" s="682"/>
      <c r="CA30" s="682"/>
      <c r="CB30" s="683"/>
      <c r="CD30" s="686"/>
      <c r="CE30" s="687"/>
      <c r="CF30" s="636" t="s">
        <v>304</v>
      </c>
      <c r="CG30" s="637"/>
      <c r="CH30" s="637"/>
      <c r="CI30" s="637"/>
      <c r="CJ30" s="637"/>
      <c r="CK30" s="637"/>
      <c r="CL30" s="637"/>
      <c r="CM30" s="637"/>
      <c r="CN30" s="637"/>
      <c r="CO30" s="637"/>
      <c r="CP30" s="637"/>
      <c r="CQ30" s="638"/>
      <c r="CR30" s="621">
        <v>1336551</v>
      </c>
      <c r="CS30" s="622"/>
      <c r="CT30" s="622"/>
      <c r="CU30" s="622"/>
      <c r="CV30" s="622"/>
      <c r="CW30" s="622"/>
      <c r="CX30" s="622"/>
      <c r="CY30" s="623"/>
      <c r="CZ30" s="626">
        <v>11.9</v>
      </c>
      <c r="DA30" s="655"/>
      <c r="DB30" s="655"/>
      <c r="DC30" s="659"/>
      <c r="DD30" s="630">
        <v>1292930</v>
      </c>
      <c r="DE30" s="622"/>
      <c r="DF30" s="622"/>
      <c r="DG30" s="622"/>
      <c r="DH30" s="622"/>
      <c r="DI30" s="622"/>
      <c r="DJ30" s="622"/>
      <c r="DK30" s="623"/>
      <c r="DL30" s="630">
        <v>1264630</v>
      </c>
      <c r="DM30" s="622"/>
      <c r="DN30" s="622"/>
      <c r="DO30" s="622"/>
      <c r="DP30" s="622"/>
      <c r="DQ30" s="622"/>
      <c r="DR30" s="622"/>
      <c r="DS30" s="622"/>
      <c r="DT30" s="622"/>
      <c r="DU30" s="622"/>
      <c r="DV30" s="623"/>
      <c r="DW30" s="626">
        <v>18.100000000000001</v>
      </c>
      <c r="DX30" s="655"/>
      <c r="DY30" s="655"/>
      <c r="DZ30" s="655"/>
      <c r="EA30" s="655"/>
      <c r="EB30" s="655"/>
      <c r="EC30" s="656"/>
    </row>
    <row r="31" spans="2:133" ht="11.25" customHeight="1" x14ac:dyDescent="0.15">
      <c r="B31" s="618" t="s">
        <v>305</v>
      </c>
      <c r="C31" s="619"/>
      <c r="D31" s="619"/>
      <c r="E31" s="619"/>
      <c r="F31" s="619"/>
      <c r="G31" s="619"/>
      <c r="H31" s="619"/>
      <c r="I31" s="619"/>
      <c r="J31" s="619"/>
      <c r="K31" s="619"/>
      <c r="L31" s="619"/>
      <c r="M31" s="619"/>
      <c r="N31" s="619"/>
      <c r="O31" s="619"/>
      <c r="P31" s="619"/>
      <c r="Q31" s="620"/>
      <c r="R31" s="621">
        <v>228925</v>
      </c>
      <c r="S31" s="622"/>
      <c r="T31" s="622"/>
      <c r="U31" s="622"/>
      <c r="V31" s="622"/>
      <c r="W31" s="622"/>
      <c r="X31" s="622"/>
      <c r="Y31" s="623"/>
      <c r="Z31" s="624">
        <v>1.9</v>
      </c>
      <c r="AA31" s="624"/>
      <c r="AB31" s="624"/>
      <c r="AC31" s="624"/>
      <c r="AD31" s="625" t="s">
        <v>221</v>
      </c>
      <c r="AE31" s="625"/>
      <c r="AF31" s="625"/>
      <c r="AG31" s="625"/>
      <c r="AH31" s="625"/>
      <c r="AI31" s="625"/>
      <c r="AJ31" s="625"/>
      <c r="AK31" s="625"/>
      <c r="AL31" s="626" t="s">
        <v>122</v>
      </c>
      <c r="AM31" s="627"/>
      <c r="AN31" s="627"/>
      <c r="AO31" s="628"/>
      <c r="AP31" s="671"/>
      <c r="AQ31" s="672"/>
      <c r="AR31" s="672"/>
      <c r="AS31" s="672"/>
      <c r="AT31" s="676"/>
      <c r="AU31" s="209" t="s">
        <v>306</v>
      </c>
      <c r="AV31" s="209"/>
      <c r="AW31" s="209"/>
      <c r="AX31" s="618" t="s">
        <v>307</v>
      </c>
      <c r="AY31" s="619"/>
      <c r="AZ31" s="619"/>
      <c r="BA31" s="619"/>
      <c r="BB31" s="619"/>
      <c r="BC31" s="619"/>
      <c r="BD31" s="619"/>
      <c r="BE31" s="619"/>
      <c r="BF31" s="620"/>
      <c r="BG31" s="678">
        <v>99.2</v>
      </c>
      <c r="BH31" s="657"/>
      <c r="BI31" s="657"/>
      <c r="BJ31" s="657"/>
      <c r="BK31" s="657"/>
      <c r="BL31" s="657"/>
      <c r="BM31" s="627">
        <v>97.4</v>
      </c>
      <c r="BN31" s="679"/>
      <c r="BO31" s="679"/>
      <c r="BP31" s="679"/>
      <c r="BQ31" s="680"/>
      <c r="BR31" s="678">
        <v>99</v>
      </c>
      <c r="BS31" s="657"/>
      <c r="BT31" s="657"/>
      <c r="BU31" s="657"/>
      <c r="BV31" s="657"/>
      <c r="BW31" s="657"/>
      <c r="BX31" s="627">
        <v>96.5</v>
      </c>
      <c r="BY31" s="679"/>
      <c r="BZ31" s="679"/>
      <c r="CA31" s="679"/>
      <c r="CB31" s="680"/>
      <c r="CD31" s="686"/>
      <c r="CE31" s="687"/>
      <c r="CF31" s="636" t="s">
        <v>308</v>
      </c>
      <c r="CG31" s="637"/>
      <c r="CH31" s="637"/>
      <c r="CI31" s="637"/>
      <c r="CJ31" s="637"/>
      <c r="CK31" s="637"/>
      <c r="CL31" s="637"/>
      <c r="CM31" s="637"/>
      <c r="CN31" s="637"/>
      <c r="CO31" s="637"/>
      <c r="CP31" s="637"/>
      <c r="CQ31" s="638"/>
      <c r="CR31" s="621">
        <v>73976</v>
      </c>
      <c r="CS31" s="657"/>
      <c r="CT31" s="657"/>
      <c r="CU31" s="657"/>
      <c r="CV31" s="657"/>
      <c r="CW31" s="657"/>
      <c r="CX31" s="657"/>
      <c r="CY31" s="658"/>
      <c r="CZ31" s="626">
        <v>0.7</v>
      </c>
      <c r="DA31" s="655"/>
      <c r="DB31" s="655"/>
      <c r="DC31" s="659"/>
      <c r="DD31" s="630">
        <v>73552</v>
      </c>
      <c r="DE31" s="657"/>
      <c r="DF31" s="657"/>
      <c r="DG31" s="657"/>
      <c r="DH31" s="657"/>
      <c r="DI31" s="657"/>
      <c r="DJ31" s="657"/>
      <c r="DK31" s="658"/>
      <c r="DL31" s="630">
        <v>73552</v>
      </c>
      <c r="DM31" s="657"/>
      <c r="DN31" s="657"/>
      <c r="DO31" s="657"/>
      <c r="DP31" s="657"/>
      <c r="DQ31" s="657"/>
      <c r="DR31" s="657"/>
      <c r="DS31" s="657"/>
      <c r="DT31" s="657"/>
      <c r="DU31" s="657"/>
      <c r="DV31" s="658"/>
      <c r="DW31" s="626">
        <v>1.1000000000000001</v>
      </c>
      <c r="DX31" s="655"/>
      <c r="DY31" s="655"/>
      <c r="DZ31" s="655"/>
      <c r="EA31" s="655"/>
      <c r="EB31" s="655"/>
      <c r="EC31" s="656"/>
    </row>
    <row r="32" spans="2:133" ht="11.25" customHeight="1" x14ac:dyDescent="0.15">
      <c r="B32" s="618" t="s">
        <v>309</v>
      </c>
      <c r="C32" s="619"/>
      <c r="D32" s="619"/>
      <c r="E32" s="619"/>
      <c r="F32" s="619"/>
      <c r="G32" s="619"/>
      <c r="H32" s="619"/>
      <c r="I32" s="619"/>
      <c r="J32" s="619"/>
      <c r="K32" s="619"/>
      <c r="L32" s="619"/>
      <c r="M32" s="619"/>
      <c r="N32" s="619"/>
      <c r="O32" s="619"/>
      <c r="P32" s="619"/>
      <c r="Q32" s="620"/>
      <c r="R32" s="621">
        <v>108927</v>
      </c>
      <c r="S32" s="622"/>
      <c r="T32" s="622"/>
      <c r="U32" s="622"/>
      <c r="V32" s="622"/>
      <c r="W32" s="622"/>
      <c r="X32" s="622"/>
      <c r="Y32" s="623"/>
      <c r="Z32" s="624">
        <v>0.9</v>
      </c>
      <c r="AA32" s="624"/>
      <c r="AB32" s="624"/>
      <c r="AC32" s="624"/>
      <c r="AD32" s="625" t="s">
        <v>122</v>
      </c>
      <c r="AE32" s="625"/>
      <c r="AF32" s="625"/>
      <c r="AG32" s="625"/>
      <c r="AH32" s="625"/>
      <c r="AI32" s="625"/>
      <c r="AJ32" s="625"/>
      <c r="AK32" s="625"/>
      <c r="AL32" s="626" t="s">
        <v>122</v>
      </c>
      <c r="AM32" s="627"/>
      <c r="AN32" s="627"/>
      <c r="AO32" s="628"/>
      <c r="AP32" s="673"/>
      <c r="AQ32" s="674"/>
      <c r="AR32" s="674"/>
      <c r="AS32" s="674"/>
      <c r="AT32" s="677"/>
      <c r="AU32" s="211"/>
      <c r="AV32" s="211"/>
      <c r="AW32" s="211"/>
      <c r="AX32" s="666" t="s">
        <v>310</v>
      </c>
      <c r="AY32" s="667"/>
      <c r="AZ32" s="667"/>
      <c r="BA32" s="667"/>
      <c r="BB32" s="667"/>
      <c r="BC32" s="667"/>
      <c r="BD32" s="667"/>
      <c r="BE32" s="667"/>
      <c r="BF32" s="668"/>
      <c r="BG32" s="690">
        <v>98.4</v>
      </c>
      <c r="BH32" s="691"/>
      <c r="BI32" s="691"/>
      <c r="BJ32" s="691"/>
      <c r="BK32" s="691"/>
      <c r="BL32" s="691"/>
      <c r="BM32" s="692">
        <v>90.8</v>
      </c>
      <c r="BN32" s="691"/>
      <c r="BO32" s="691"/>
      <c r="BP32" s="691"/>
      <c r="BQ32" s="693"/>
      <c r="BR32" s="690">
        <v>98.2</v>
      </c>
      <c r="BS32" s="691"/>
      <c r="BT32" s="691"/>
      <c r="BU32" s="691"/>
      <c r="BV32" s="691"/>
      <c r="BW32" s="691"/>
      <c r="BX32" s="692">
        <v>90.3</v>
      </c>
      <c r="BY32" s="691"/>
      <c r="BZ32" s="691"/>
      <c r="CA32" s="691"/>
      <c r="CB32" s="693"/>
      <c r="CD32" s="688"/>
      <c r="CE32" s="689"/>
      <c r="CF32" s="636" t="s">
        <v>311</v>
      </c>
      <c r="CG32" s="637"/>
      <c r="CH32" s="637"/>
      <c r="CI32" s="637"/>
      <c r="CJ32" s="637"/>
      <c r="CK32" s="637"/>
      <c r="CL32" s="637"/>
      <c r="CM32" s="637"/>
      <c r="CN32" s="637"/>
      <c r="CO32" s="637"/>
      <c r="CP32" s="637"/>
      <c r="CQ32" s="638"/>
      <c r="CR32" s="621">
        <v>132</v>
      </c>
      <c r="CS32" s="622"/>
      <c r="CT32" s="622"/>
      <c r="CU32" s="622"/>
      <c r="CV32" s="622"/>
      <c r="CW32" s="622"/>
      <c r="CX32" s="622"/>
      <c r="CY32" s="623"/>
      <c r="CZ32" s="626">
        <v>0</v>
      </c>
      <c r="DA32" s="655"/>
      <c r="DB32" s="655"/>
      <c r="DC32" s="659"/>
      <c r="DD32" s="630">
        <v>132</v>
      </c>
      <c r="DE32" s="622"/>
      <c r="DF32" s="622"/>
      <c r="DG32" s="622"/>
      <c r="DH32" s="622"/>
      <c r="DI32" s="622"/>
      <c r="DJ32" s="622"/>
      <c r="DK32" s="623"/>
      <c r="DL32" s="630">
        <v>132</v>
      </c>
      <c r="DM32" s="622"/>
      <c r="DN32" s="622"/>
      <c r="DO32" s="622"/>
      <c r="DP32" s="622"/>
      <c r="DQ32" s="622"/>
      <c r="DR32" s="622"/>
      <c r="DS32" s="622"/>
      <c r="DT32" s="622"/>
      <c r="DU32" s="622"/>
      <c r="DV32" s="623"/>
      <c r="DW32" s="626">
        <v>0</v>
      </c>
      <c r="DX32" s="655"/>
      <c r="DY32" s="655"/>
      <c r="DZ32" s="655"/>
      <c r="EA32" s="655"/>
      <c r="EB32" s="655"/>
      <c r="EC32" s="656"/>
    </row>
    <row r="33" spans="2:133" ht="11.25" customHeight="1" x14ac:dyDescent="0.15">
      <c r="B33" s="618" t="s">
        <v>312</v>
      </c>
      <c r="C33" s="619"/>
      <c r="D33" s="619"/>
      <c r="E33" s="619"/>
      <c r="F33" s="619"/>
      <c r="G33" s="619"/>
      <c r="H33" s="619"/>
      <c r="I33" s="619"/>
      <c r="J33" s="619"/>
      <c r="K33" s="619"/>
      <c r="L33" s="619"/>
      <c r="M33" s="619"/>
      <c r="N33" s="619"/>
      <c r="O33" s="619"/>
      <c r="P33" s="619"/>
      <c r="Q33" s="620"/>
      <c r="R33" s="621">
        <v>796666</v>
      </c>
      <c r="S33" s="622"/>
      <c r="T33" s="622"/>
      <c r="U33" s="622"/>
      <c r="V33" s="622"/>
      <c r="W33" s="622"/>
      <c r="X33" s="622"/>
      <c r="Y33" s="623"/>
      <c r="Z33" s="624">
        <v>6.7</v>
      </c>
      <c r="AA33" s="624"/>
      <c r="AB33" s="624"/>
      <c r="AC33" s="624"/>
      <c r="AD33" s="625" t="s">
        <v>122</v>
      </c>
      <c r="AE33" s="625"/>
      <c r="AF33" s="625"/>
      <c r="AG33" s="625"/>
      <c r="AH33" s="625"/>
      <c r="AI33" s="625"/>
      <c r="AJ33" s="625"/>
      <c r="AK33" s="625"/>
      <c r="AL33" s="626" t="s">
        <v>221</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313</v>
      </c>
      <c r="CE33" s="637"/>
      <c r="CF33" s="637"/>
      <c r="CG33" s="637"/>
      <c r="CH33" s="637"/>
      <c r="CI33" s="637"/>
      <c r="CJ33" s="637"/>
      <c r="CK33" s="637"/>
      <c r="CL33" s="637"/>
      <c r="CM33" s="637"/>
      <c r="CN33" s="637"/>
      <c r="CO33" s="637"/>
      <c r="CP33" s="637"/>
      <c r="CQ33" s="638"/>
      <c r="CR33" s="621">
        <v>5527705</v>
      </c>
      <c r="CS33" s="657"/>
      <c r="CT33" s="657"/>
      <c r="CU33" s="657"/>
      <c r="CV33" s="657"/>
      <c r="CW33" s="657"/>
      <c r="CX33" s="657"/>
      <c r="CY33" s="658"/>
      <c r="CZ33" s="626">
        <v>49.1</v>
      </c>
      <c r="DA33" s="655"/>
      <c r="DB33" s="655"/>
      <c r="DC33" s="659"/>
      <c r="DD33" s="630">
        <v>4051623</v>
      </c>
      <c r="DE33" s="657"/>
      <c r="DF33" s="657"/>
      <c r="DG33" s="657"/>
      <c r="DH33" s="657"/>
      <c r="DI33" s="657"/>
      <c r="DJ33" s="657"/>
      <c r="DK33" s="658"/>
      <c r="DL33" s="630">
        <v>3344715</v>
      </c>
      <c r="DM33" s="657"/>
      <c r="DN33" s="657"/>
      <c r="DO33" s="657"/>
      <c r="DP33" s="657"/>
      <c r="DQ33" s="657"/>
      <c r="DR33" s="657"/>
      <c r="DS33" s="657"/>
      <c r="DT33" s="657"/>
      <c r="DU33" s="657"/>
      <c r="DV33" s="658"/>
      <c r="DW33" s="626">
        <v>47.8</v>
      </c>
      <c r="DX33" s="655"/>
      <c r="DY33" s="655"/>
      <c r="DZ33" s="655"/>
      <c r="EA33" s="655"/>
      <c r="EB33" s="655"/>
      <c r="EC33" s="656"/>
    </row>
    <row r="34" spans="2:133" ht="11.25" customHeight="1" x14ac:dyDescent="0.15">
      <c r="B34" s="618" t="s">
        <v>314</v>
      </c>
      <c r="C34" s="619"/>
      <c r="D34" s="619"/>
      <c r="E34" s="619"/>
      <c r="F34" s="619"/>
      <c r="G34" s="619"/>
      <c r="H34" s="619"/>
      <c r="I34" s="619"/>
      <c r="J34" s="619"/>
      <c r="K34" s="619"/>
      <c r="L34" s="619"/>
      <c r="M34" s="619"/>
      <c r="N34" s="619"/>
      <c r="O34" s="619"/>
      <c r="P34" s="619"/>
      <c r="Q34" s="620"/>
      <c r="R34" s="621">
        <v>105454</v>
      </c>
      <c r="S34" s="622"/>
      <c r="T34" s="622"/>
      <c r="U34" s="622"/>
      <c r="V34" s="622"/>
      <c r="W34" s="622"/>
      <c r="X34" s="622"/>
      <c r="Y34" s="623"/>
      <c r="Z34" s="624">
        <v>0.9</v>
      </c>
      <c r="AA34" s="624"/>
      <c r="AB34" s="624"/>
      <c r="AC34" s="624"/>
      <c r="AD34" s="625">
        <v>2214</v>
      </c>
      <c r="AE34" s="625"/>
      <c r="AF34" s="625"/>
      <c r="AG34" s="625"/>
      <c r="AH34" s="625"/>
      <c r="AI34" s="625"/>
      <c r="AJ34" s="625"/>
      <c r="AK34" s="625"/>
      <c r="AL34" s="626">
        <v>0</v>
      </c>
      <c r="AM34" s="627"/>
      <c r="AN34" s="627"/>
      <c r="AO34" s="628"/>
      <c r="AP34" s="214"/>
      <c r="AQ34" s="600" t="s">
        <v>315</v>
      </c>
      <c r="AR34" s="601"/>
      <c r="AS34" s="601"/>
      <c r="AT34" s="601"/>
      <c r="AU34" s="601"/>
      <c r="AV34" s="601"/>
      <c r="AW34" s="601"/>
      <c r="AX34" s="601"/>
      <c r="AY34" s="601"/>
      <c r="AZ34" s="601"/>
      <c r="BA34" s="601"/>
      <c r="BB34" s="601"/>
      <c r="BC34" s="601"/>
      <c r="BD34" s="601"/>
      <c r="BE34" s="601"/>
      <c r="BF34" s="602"/>
      <c r="BG34" s="600" t="s">
        <v>316</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317</v>
      </c>
      <c r="CE34" s="637"/>
      <c r="CF34" s="637"/>
      <c r="CG34" s="637"/>
      <c r="CH34" s="637"/>
      <c r="CI34" s="637"/>
      <c r="CJ34" s="637"/>
      <c r="CK34" s="637"/>
      <c r="CL34" s="637"/>
      <c r="CM34" s="637"/>
      <c r="CN34" s="637"/>
      <c r="CO34" s="637"/>
      <c r="CP34" s="637"/>
      <c r="CQ34" s="638"/>
      <c r="CR34" s="621">
        <v>2224363</v>
      </c>
      <c r="CS34" s="622"/>
      <c r="CT34" s="622"/>
      <c r="CU34" s="622"/>
      <c r="CV34" s="622"/>
      <c r="CW34" s="622"/>
      <c r="CX34" s="622"/>
      <c r="CY34" s="623"/>
      <c r="CZ34" s="626">
        <v>19.8</v>
      </c>
      <c r="DA34" s="655"/>
      <c r="DB34" s="655"/>
      <c r="DC34" s="659"/>
      <c r="DD34" s="630">
        <v>1624115</v>
      </c>
      <c r="DE34" s="622"/>
      <c r="DF34" s="622"/>
      <c r="DG34" s="622"/>
      <c r="DH34" s="622"/>
      <c r="DI34" s="622"/>
      <c r="DJ34" s="622"/>
      <c r="DK34" s="623"/>
      <c r="DL34" s="630">
        <v>1362687</v>
      </c>
      <c r="DM34" s="622"/>
      <c r="DN34" s="622"/>
      <c r="DO34" s="622"/>
      <c r="DP34" s="622"/>
      <c r="DQ34" s="622"/>
      <c r="DR34" s="622"/>
      <c r="DS34" s="622"/>
      <c r="DT34" s="622"/>
      <c r="DU34" s="622"/>
      <c r="DV34" s="623"/>
      <c r="DW34" s="626">
        <v>19.5</v>
      </c>
      <c r="DX34" s="655"/>
      <c r="DY34" s="655"/>
      <c r="DZ34" s="655"/>
      <c r="EA34" s="655"/>
      <c r="EB34" s="655"/>
      <c r="EC34" s="656"/>
    </row>
    <row r="35" spans="2:133" ht="11.25" customHeight="1" x14ac:dyDescent="0.15">
      <c r="B35" s="618" t="s">
        <v>318</v>
      </c>
      <c r="C35" s="619"/>
      <c r="D35" s="619"/>
      <c r="E35" s="619"/>
      <c r="F35" s="619"/>
      <c r="G35" s="619"/>
      <c r="H35" s="619"/>
      <c r="I35" s="619"/>
      <c r="J35" s="619"/>
      <c r="K35" s="619"/>
      <c r="L35" s="619"/>
      <c r="M35" s="619"/>
      <c r="N35" s="619"/>
      <c r="O35" s="619"/>
      <c r="P35" s="619"/>
      <c r="Q35" s="620"/>
      <c r="R35" s="621">
        <v>1286400</v>
      </c>
      <c r="S35" s="622"/>
      <c r="T35" s="622"/>
      <c r="U35" s="622"/>
      <c r="V35" s="622"/>
      <c r="W35" s="622"/>
      <c r="X35" s="622"/>
      <c r="Y35" s="623"/>
      <c r="Z35" s="624">
        <v>10.8</v>
      </c>
      <c r="AA35" s="624"/>
      <c r="AB35" s="624"/>
      <c r="AC35" s="624"/>
      <c r="AD35" s="625" t="s">
        <v>122</v>
      </c>
      <c r="AE35" s="625"/>
      <c r="AF35" s="625"/>
      <c r="AG35" s="625"/>
      <c r="AH35" s="625"/>
      <c r="AI35" s="625"/>
      <c r="AJ35" s="625"/>
      <c r="AK35" s="625"/>
      <c r="AL35" s="626" t="s">
        <v>221</v>
      </c>
      <c r="AM35" s="627"/>
      <c r="AN35" s="627"/>
      <c r="AO35" s="628"/>
      <c r="AP35" s="214"/>
      <c r="AQ35" s="694" t="s">
        <v>319</v>
      </c>
      <c r="AR35" s="695"/>
      <c r="AS35" s="695"/>
      <c r="AT35" s="695"/>
      <c r="AU35" s="695"/>
      <c r="AV35" s="695"/>
      <c r="AW35" s="695"/>
      <c r="AX35" s="695"/>
      <c r="AY35" s="696"/>
      <c r="AZ35" s="610">
        <v>1445429</v>
      </c>
      <c r="BA35" s="611"/>
      <c r="BB35" s="611"/>
      <c r="BC35" s="611"/>
      <c r="BD35" s="611"/>
      <c r="BE35" s="611"/>
      <c r="BF35" s="697"/>
      <c r="BG35" s="632" t="s">
        <v>320</v>
      </c>
      <c r="BH35" s="633"/>
      <c r="BI35" s="633"/>
      <c r="BJ35" s="633"/>
      <c r="BK35" s="633"/>
      <c r="BL35" s="633"/>
      <c r="BM35" s="633"/>
      <c r="BN35" s="633"/>
      <c r="BO35" s="633"/>
      <c r="BP35" s="633"/>
      <c r="BQ35" s="633"/>
      <c r="BR35" s="633"/>
      <c r="BS35" s="633"/>
      <c r="BT35" s="633"/>
      <c r="BU35" s="634"/>
      <c r="BV35" s="610">
        <v>146310</v>
      </c>
      <c r="BW35" s="611"/>
      <c r="BX35" s="611"/>
      <c r="BY35" s="611"/>
      <c r="BZ35" s="611"/>
      <c r="CA35" s="611"/>
      <c r="CB35" s="697"/>
      <c r="CD35" s="636" t="s">
        <v>321</v>
      </c>
      <c r="CE35" s="637"/>
      <c r="CF35" s="637"/>
      <c r="CG35" s="637"/>
      <c r="CH35" s="637"/>
      <c r="CI35" s="637"/>
      <c r="CJ35" s="637"/>
      <c r="CK35" s="637"/>
      <c r="CL35" s="637"/>
      <c r="CM35" s="637"/>
      <c r="CN35" s="637"/>
      <c r="CO35" s="637"/>
      <c r="CP35" s="637"/>
      <c r="CQ35" s="638"/>
      <c r="CR35" s="621">
        <v>173651</v>
      </c>
      <c r="CS35" s="657"/>
      <c r="CT35" s="657"/>
      <c r="CU35" s="657"/>
      <c r="CV35" s="657"/>
      <c r="CW35" s="657"/>
      <c r="CX35" s="657"/>
      <c r="CY35" s="658"/>
      <c r="CZ35" s="626">
        <v>1.5</v>
      </c>
      <c r="DA35" s="655"/>
      <c r="DB35" s="655"/>
      <c r="DC35" s="659"/>
      <c r="DD35" s="630">
        <v>149279</v>
      </c>
      <c r="DE35" s="657"/>
      <c r="DF35" s="657"/>
      <c r="DG35" s="657"/>
      <c r="DH35" s="657"/>
      <c r="DI35" s="657"/>
      <c r="DJ35" s="657"/>
      <c r="DK35" s="658"/>
      <c r="DL35" s="630">
        <v>149279</v>
      </c>
      <c r="DM35" s="657"/>
      <c r="DN35" s="657"/>
      <c r="DO35" s="657"/>
      <c r="DP35" s="657"/>
      <c r="DQ35" s="657"/>
      <c r="DR35" s="657"/>
      <c r="DS35" s="657"/>
      <c r="DT35" s="657"/>
      <c r="DU35" s="657"/>
      <c r="DV35" s="658"/>
      <c r="DW35" s="626">
        <v>2.1</v>
      </c>
      <c r="DX35" s="655"/>
      <c r="DY35" s="655"/>
      <c r="DZ35" s="655"/>
      <c r="EA35" s="655"/>
      <c r="EB35" s="655"/>
      <c r="EC35" s="656"/>
    </row>
    <row r="36" spans="2:133" ht="11.25" customHeight="1" x14ac:dyDescent="0.15">
      <c r="B36" s="618" t="s">
        <v>322</v>
      </c>
      <c r="C36" s="619"/>
      <c r="D36" s="619"/>
      <c r="E36" s="619"/>
      <c r="F36" s="619"/>
      <c r="G36" s="619"/>
      <c r="H36" s="619"/>
      <c r="I36" s="619"/>
      <c r="J36" s="619"/>
      <c r="K36" s="619"/>
      <c r="L36" s="619"/>
      <c r="M36" s="619"/>
      <c r="N36" s="619"/>
      <c r="O36" s="619"/>
      <c r="P36" s="619"/>
      <c r="Q36" s="620"/>
      <c r="R36" s="621" t="s">
        <v>122</v>
      </c>
      <c r="S36" s="622"/>
      <c r="T36" s="622"/>
      <c r="U36" s="622"/>
      <c r="V36" s="622"/>
      <c r="W36" s="622"/>
      <c r="X36" s="622"/>
      <c r="Y36" s="623"/>
      <c r="Z36" s="624" t="s">
        <v>221</v>
      </c>
      <c r="AA36" s="624"/>
      <c r="AB36" s="624"/>
      <c r="AC36" s="624"/>
      <c r="AD36" s="625" t="s">
        <v>122</v>
      </c>
      <c r="AE36" s="625"/>
      <c r="AF36" s="625"/>
      <c r="AG36" s="625"/>
      <c r="AH36" s="625"/>
      <c r="AI36" s="625"/>
      <c r="AJ36" s="625"/>
      <c r="AK36" s="625"/>
      <c r="AL36" s="626" t="s">
        <v>221</v>
      </c>
      <c r="AM36" s="627"/>
      <c r="AN36" s="627"/>
      <c r="AO36" s="628"/>
      <c r="AQ36" s="698" t="s">
        <v>323</v>
      </c>
      <c r="AR36" s="699"/>
      <c r="AS36" s="699"/>
      <c r="AT36" s="699"/>
      <c r="AU36" s="699"/>
      <c r="AV36" s="699"/>
      <c r="AW36" s="699"/>
      <c r="AX36" s="699"/>
      <c r="AY36" s="700"/>
      <c r="AZ36" s="621">
        <v>550258</v>
      </c>
      <c r="BA36" s="622"/>
      <c r="BB36" s="622"/>
      <c r="BC36" s="622"/>
      <c r="BD36" s="657"/>
      <c r="BE36" s="657"/>
      <c r="BF36" s="680"/>
      <c r="BG36" s="636" t="s">
        <v>324</v>
      </c>
      <c r="BH36" s="637"/>
      <c r="BI36" s="637"/>
      <c r="BJ36" s="637"/>
      <c r="BK36" s="637"/>
      <c r="BL36" s="637"/>
      <c r="BM36" s="637"/>
      <c r="BN36" s="637"/>
      <c r="BO36" s="637"/>
      <c r="BP36" s="637"/>
      <c r="BQ36" s="637"/>
      <c r="BR36" s="637"/>
      <c r="BS36" s="637"/>
      <c r="BT36" s="637"/>
      <c r="BU36" s="638"/>
      <c r="BV36" s="621">
        <v>110548</v>
      </c>
      <c r="BW36" s="622"/>
      <c r="BX36" s="622"/>
      <c r="BY36" s="622"/>
      <c r="BZ36" s="622"/>
      <c r="CA36" s="622"/>
      <c r="CB36" s="631"/>
      <c r="CD36" s="636" t="s">
        <v>325</v>
      </c>
      <c r="CE36" s="637"/>
      <c r="CF36" s="637"/>
      <c r="CG36" s="637"/>
      <c r="CH36" s="637"/>
      <c r="CI36" s="637"/>
      <c r="CJ36" s="637"/>
      <c r="CK36" s="637"/>
      <c r="CL36" s="637"/>
      <c r="CM36" s="637"/>
      <c r="CN36" s="637"/>
      <c r="CO36" s="637"/>
      <c r="CP36" s="637"/>
      <c r="CQ36" s="638"/>
      <c r="CR36" s="621">
        <v>1358748</v>
      </c>
      <c r="CS36" s="622"/>
      <c r="CT36" s="622"/>
      <c r="CU36" s="622"/>
      <c r="CV36" s="622"/>
      <c r="CW36" s="622"/>
      <c r="CX36" s="622"/>
      <c r="CY36" s="623"/>
      <c r="CZ36" s="626">
        <v>12.1</v>
      </c>
      <c r="DA36" s="655"/>
      <c r="DB36" s="655"/>
      <c r="DC36" s="659"/>
      <c r="DD36" s="630">
        <v>871409</v>
      </c>
      <c r="DE36" s="622"/>
      <c r="DF36" s="622"/>
      <c r="DG36" s="622"/>
      <c r="DH36" s="622"/>
      <c r="DI36" s="622"/>
      <c r="DJ36" s="622"/>
      <c r="DK36" s="623"/>
      <c r="DL36" s="630">
        <v>644171</v>
      </c>
      <c r="DM36" s="622"/>
      <c r="DN36" s="622"/>
      <c r="DO36" s="622"/>
      <c r="DP36" s="622"/>
      <c r="DQ36" s="622"/>
      <c r="DR36" s="622"/>
      <c r="DS36" s="622"/>
      <c r="DT36" s="622"/>
      <c r="DU36" s="622"/>
      <c r="DV36" s="623"/>
      <c r="DW36" s="626">
        <v>9.1999999999999993</v>
      </c>
      <c r="DX36" s="655"/>
      <c r="DY36" s="655"/>
      <c r="DZ36" s="655"/>
      <c r="EA36" s="655"/>
      <c r="EB36" s="655"/>
      <c r="EC36" s="656"/>
    </row>
    <row r="37" spans="2:133" ht="11.25" customHeight="1" x14ac:dyDescent="0.15">
      <c r="B37" s="618" t="s">
        <v>326</v>
      </c>
      <c r="C37" s="619"/>
      <c r="D37" s="619"/>
      <c r="E37" s="619"/>
      <c r="F37" s="619"/>
      <c r="G37" s="619"/>
      <c r="H37" s="619"/>
      <c r="I37" s="619"/>
      <c r="J37" s="619"/>
      <c r="K37" s="619"/>
      <c r="L37" s="619"/>
      <c r="M37" s="619"/>
      <c r="N37" s="619"/>
      <c r="O37" s="619"/>
      <c r="P37" s="619"/>
      <c r="Q37" s="620"/>
      <c r="R37" s="621">
        <v>283100</v>
      </c>
      <c r="S37" s="622"/>
      <c r="T37" s="622"/>
      <c r="U37" s="622"/>
      <c r="V37" s="622"/>
      <c r="W37" s="622"/>
      <c r="X37" s="622"/>
      <c r="Y37" s="623"/>
      <c r="Z37" s="624">
        <v>2.4</v>
      </c>
      <c r="AA37" s="624"/>
      <c r="AB37" s="624"/>
      <c r="AC37" s="624"/>
      <c r="AD37" s="625" t="s">
        <v>122</v>
      </c>
      <c r="AE37" s="625"/>
      <c r="AF37" s="625"/>
      <c r="AG37" s="625"/>
      <c r="AH37" s="625"/>
      <c r="AI37" s="625"/>
      <c r="AJ37" s="625"/>
      <c r="AK37" s="625"/>
      <c r="AL37" s="626" t="s">
        <v>122</v>
      </c>
      <c r="AM37" s="627"/>
      <c r="AN37" s="627"/>
      <c r="AO37" s="628"/>
      <c r="AQ37" s="698" t="s">
        <v>327</v>
      </c>
      <c r="AR37" s="699"/>
      <c r="AS37" s="699"/>
      <c r="AT37" s="699"/>
      <c r="AU37" s="699"/>
      <c r="AV37" s="699"/>
      <c r="AW37" s="699"/>
      <c r="AX37" s="699"/>
      <c r="AY37" s="700"/>
      <c r="AZ37" s="621">
        <v>51050</v>
      </c>
      <c r="BA37" s="622"/>
      <c r="BB37" s="622"/>
      <c r="BC37" s="622"/>
      <c r="BD37" s="657"/>
      <c r="BE37" s="657"/>
      <c r="BF37" s="680"/>
      <c r="BG37" s="636" t="s">
        <v>328</v>
      </c>
      <c r="BH37" s="637"/>
      <c r="BI37" s="637"/>
      <c r="BJ37" s="637"/>
      <c r="BK37" s="637"/>
      <c r="BL37" s="637"/>
      <c r="BM37" s="637"/>
      <c r="BN37" s="637"/>
      <c r="BO37" s="637"/>
      <c r="BP37" s="637"/>
      <c r="BQ37" s="637"/>
      <c r="BR37" s="637"/>
      <c r="BS37" s="637"/>
      <c r="BT37" s="637"/>
      <c r="BU37" s="638"/>
      <c r="BV37" s="621">
        <v>2570</v>
      </c>
      <c r="BW37" s="622"/>
      <c r="BX37" s="622"/>
      <c r="BY37" s="622"/>
      <c r="BZ37" s="622"/>
      <c r="CA37" s="622"/>
      <c r="CB37" s="631"/>
      <c r="CD37" s="636" t="s">
        <v>329</v>
      </c>
      <c r="CE37" s="637"/>
      <c r="CF37" s="637"/>
      <c r="CG37" s="637"/>
      <c r="CH37" s="637"/>
      <c r="CI37" s="637"/>
      <c r="CJ37" s="637"/>
      <c r="CK37" s="637"/>
      <c r="CL37" s="637"/>
      <c r="CM37" s="637"/>
      <c r="CN37" s="637"/>
      <c r="CO37" s="637"/>
      <c r="CP37" s="637"/>
      <c r="CQ37" s="638"/>
      <c r="CR37" s="621">
        <v>448796</v>
      </c>
      <c r="CS37" s="657"/>
      <c r="CT37" s="657"/>
      <c r="CU37" s="657"/>
      <c r="CV37" s="657"/>
      <c r="CW37" s="657"/>
      <c r="CX37" s="657"/>
      <c r="CY37" s="658"/>
      <c r="CZ37" s="626">
        <v>4</v>
      </c>
      <c r="DA37" s="655"/>
      <c r="DB37" s="655"/>
      <c r="DC37" s="659"/>
      <c r="DD37" s="630">
        <v>428996</v>
      </c>
      <c r="DE37" s="657"/>
      <c r="DF37" s="657"/>
      <c r="DG37" s="657"/>
      <c r="DH37" s="657"/>
      <c r="DI37" s="657"/>
      <c r="DJ37" s="657"/>
      <c r="DK37" s="658"/>
      <c r="DL37" s="630">
        <v>381901</v>
      </c>
      <c r="DM37" s="657"/>
      <c r="DN37" s="657"/>
      <c r="DO37" s="657"/>
      <c r="DP37" s="657"/>
      <c r="DQ37" s="657"/>
      <c r="DR37" s="657"/>
      <c r="DS37" s="657"/>
      <c r="DT37" s="657"/>
      <c r="DU37" s="657"/>
      <c r="DV37" s="658"/>
      <c r="DW37" s="626">
        <v>5.5</v>
      </c>
      <c r="DX37" s="655"/>
      <c r="DY37" s="655"/>
      <c r="DZ37" s="655"/>
      <c r="EA37" s="655"/>
      <c r="EB37" s="655"/>
      <c r="EC37" s="656"/>
    </row>
    <row r="38" spans="2:133" ht="11.25" customHeight="1" x14ac:dyDescent="0.15">
      <c r="B38" s="666" t="s">
        <v>330</v>
      </c>
      <c r="C38" s="667"/>
      <c r="D38" s="667"/>
      <c r="E38" s="667"/>
      <c r="F38" s="667"/>
      <c r="G38" s="667"/>
      <c r="H38" s="667"/>
      <c r="I38" s="667"/>
      <c r="J38" s="667"/>
      <c r="K38" s="667"/>
      <c r="L38" s="667"/>
      <c r="M38" s="667"/>
      <c r="N38" s="667"/>
      <c r="O38" s="667"/>
      <c r="P38" s="667"/>
      <c r="Q38" s="668"/>
      <c r="R38" s="701">
        <v>11865814</v>
      </c>
      <c r="S38" s="702"/>
      <c r="T38" s="702"/>
      <c r="U38" s="702"/>
      <c r="V38" s="702"/>
      <c r="W38" s="702"/>
      <c r="X38" s="702"/>
      <c r="Y38" s="703"/>
      <c r="Z38" s="704">
        <v>100</v>
      </c>
      <c r="AA38" s="704"/>
      <c r="AB38" s="704"/>
      <c r="AC38" s="704"/>
      <c r="AD38" s="705">
        <v>6707175</v>
      </c>
      <c r="AE38" s="705"/>
      <c r="AF38" s="705"/>
      <c r="AG38" s="705"/>
      <c r="AH38" s="705"/>
      <c r="AI38" s="705"/>
      <c r="AJ38" s="705"/>
      <c r="AK38" s="705"/>
      <c r="AL38" s="706">
        <v>100</v>
      </c>
      <c r="AM38" s="692"/>
      <c r="AN38" s="692"/>
      <c r="AO38" s="707"/>
      <c r="AQ38" s="698" t="s">
        <v>331</v>
      </c>
      <c r="AR38" s="699"/>
      <c r="AS38" s="699"/>
      <c r="AT38" s="699"/>
      <c r="AU38" s="699"/>
      <c r="AV38" s="699"/>
      <c r="AW38" s="699"/>
      <c r="AX38" s="699"/>
      <c r="AY38" s="700"/>
      <c r="AZ38" s="621">
        <v>40029</v>
      </c>
      <c r="BA38" s="622"/>
      <c r="BB38" s="622"/>
      <c r="BC38" s="622"/>
      <c r="BD38" s="657"/>
      <c r="BE38" s="657"/>
      <c r="BF38" s="680"/>
      <c r="BG38" s="636" t="s">
        <v>332</v>
      </c>
      <c r="BH38" s="637"/>
      <c r="BI38" s="637"/>
      <c r="BJ38" s="637"/>
      <c r="BK38" s="637"/>
      <c r="BL38" s="637"/>
      <c r="BM38" s="637"/>
      <c r="BN38" s="637"/>
      <c r="BO38" s="637"/>
      <c r="BP38" s="637"/>
      <c r="BQ38" s="637"/>
      <c r="BR38" s="637"/>
      <c r="BS38" s="637"/>
      <c r="BT38" s="637"/>
      <c r="BU38" s="638"/>
      <c r="BV38" s="621">
        <v>4463</v>
      </c>
      <c r="BW38" s="622"/>
      <c r="BX38" s="622"/>
      <c r="BY38" s="622"/>
      <c r="BZ38" s="622"/>
      <c r="CA38" s="622"/>
      <c r="CB38" s="631"/>
      <c r="CD38" s="636" t="s">
        <v>333</v>
      </c>
      <c r="CE38" s="637"/>
      <c r="CF38" s="637"/>
      <c r="CG38" s="637"/>
      <c r="CH38" s="637"/>
      <c r="CI38" s="637"/>
      <c r="CJ38" s="637"/>
      <c r="CK38" s="637"/>
      <c r="CL38" s="637"/>
      <c r="CM38" s="637"/>
      <c r="CN38" s="637"/>
      <c r="CO38" s="637"/>
      <c r="CP38" s="637"/>
      <c r="CQ38" s="638"/>
      <c r="CR38" s="621">
        <v>1405400</v>
      </c>
      <c r="CS38" s="622"/>
      <c r="CT38" s="622"/>
      <c r="CU38" s="622"/>
      <c r="CV38" s="622"/>
      <c r="CW38" s="622"/>
      <c r="CX38" s="622"/>
      <c r="CY38" s="623"/>
      <c r="CZ38" s="626">
        <v>12.5</v>
      </c>
      <c r="DA38" s="655"/>
      <c r="DB38" s="655"/>
      <c r="DC38" s="659"/>
      <c r="DD38" s="630">
        <v>1272273</v>
      </c>
      <c r="DE38" s="622"/>
      <c r="DF38" s="622"/>
      <c r="DG38" s="622"/>
      <c r="DH38" s="622"/>
      <c r="DI38" s="622"/>
      <c r="DJ38" s="622"/>
      <c r="DK38" s="623"/>
      <c r="DL38" s="630">
        <v>1159646</v>
      </c>
      <c r="DM38" s="622"/>
      <c r="DN38" s="622"/>
      <c r="DO38" s="622"/>
      <c r="DP38" s="622"/>
      <c r="DQ38" s="622"/>
      <c r="DR38" s="622"/>
      <c r="DS38" s="622"/>
      <c r="DT38" s="622"/>
      <c r="DU38" s="622"/>
      <c r="DV38" s="623"/>
      <c r="DW38" s="626">
        <v>16.600000000000001</v>
      </c>
      <c r="DX38" s="655"/>
      <c r="DY38" s="655"/>
      <c r="DZ38" s="655"/>
      <c r="EA38" s="655"/>
      <c r="EB38" s="655"/>
      <c r="EC38" s="656"/>
    </row>
    <row r="39" spans="2:133" ht="11.25" customHeight="1" x14ac:dyDescent="0.15">
      <c r="AQ39" s="698" t="s">
        <v>334</v>
      </c>
      <c r="AR39" s="699"/>
      <c r="AS39" s="699"/>
      <c r="AT39" s="699"/>
      <c r="AU39" s="699"/>
      <c r="AV39" s="699"/>
      <c r="AW39" s="699"/>
      <c r="AX39" s="699"/>
      <c r="AY39" s="700"/>
      <c r="AZ39" s="621" t="s">
        <v>122</v>
      </c>
      <c r="BA39" s="622"/>
      <c r="BB39" s="622"/>
      <c r="BC39" s="622"/>
      <c r="BD39" s="657"/>
      <c r="BE39" s="657"/>
      <c r="BF39" s="680"/>
      <c r="BG39" s="712" t="s">
        <v>335</v>
      </c>
      <c r="BH39" s="713"/>
      <c r="BI39" s="713"/>
      <c r="BJ39" s="713"/>
      <c r="BK39" s="713"/>
      <c r="BL39" s="215"/>
      <c r="BM39" s="637" t="s">
        <v>336</v>
      </c>
      <c r="BN39" s="637"/>
      <c r="BO39" s="637"/>
      <c r="BP39" s="637"/>
      <c r="BQ39" s="637"/>
      <c r="BR39" s="637"/>
      <c r="BS39" s="637"/>
      <c r="BT39" s="637"/>
      <c r="BU39" s="638"/>
      <c r="BV39" s="621">
        <v>95</v>
      </c>
      <c r="BW39" s="622"/>
      <c r="BX39" s="622"/>
      <c r="BY39" s="622"/>
      <c r="BZ39" s="622"/>
      <c r="CA39" s="622"/>
      <c r="CB39" s="631"/>
      <c r="CD39" s="636" t="s">
        <v>337</v>
      </c>
      <c r="CE39" s="637"/>
      <c r="CF39" s="637"/>
      <c r="CG39" s="637"/>
      <c r="CH39" s="637"/>
      <c r="CI39" s="637"/>
      <c r="CJ39" s="637"/>
      <c r="CK39" s="637"/>
      <c r="CL39" s="637"/>
      <c r="CM39" s="637"/>
      <c r="CN39" s="637"/>
      <c r="CO39" s="637"/>
      <c r="CP39" s="637"/>
      <c r="CQ39" s="638"/>
      <c r="CR39" s="621">
        <v>335379</v>
      </c>
      <c r="CS39" s="657"/>
      <c r="CT39" s="657"/>
      <c r="CU39" s="657"/>
      <c r="CV39" s="657"/>
      <c r="CW39" s="657"/>
      <c r="CX39" s="657"/>
      <c r="CY39" s="658"/>
      <c r="CZ39" s="626">
        <v>3</v>
      </c>
      <c r="DA39" s="655"/>
      <c r="DB39" s="655"/>
      <c r="DC39" s="659"/>
      <c r="DD39" s="630">
        <v>105615</v>
      </c>
      <c r="DE39" s="657"/>
      <c r="DF39" s="657"/>
      <c r="DG39" s="657"/>
      <c r="DH39" s="657"/>
      <c r="DI39" s="657"/>
      <c r="DJ39" s="657"/>
      <c r="DK39" s="658"/>
      <c r="DL39" s="630" t="s">
        <v>122</v>
      </c>
      <c r="DM39" s="657"/>
      <c r="DN39" s="657"/>
      <c r="DO39" s="657"/>
      <c r="DP39" s="657"/>
      <c r="DQ39" s="657"/>
      <c r="DR39" s="657"/>
      <c r="DS39" s="657"/>
      <c r="DT39" s="657"/>
      <c r="DU39" s="657"/>
      <c r="DV39" s="658"/>
      <c r="DW39" s="626" t="s">
        <v>221</v>
      </c>
      <c r="DX39" s="655"/>
      <c r="DY39" s="655"/>
      <c r="DZ39" s="655"/>
      <c r="EA39" s="655"/>
      <c r="EB39" s="655"/>
      <c r="EC39" s="656"/>
    </row>
    <row r="40" spans="2:133" ht="11.25" customHeight="1" x14ac:dyDescent="0.15">
      <c r="AQ40" s="698" t="s">
        <v>338</v>
      </c>
      <c r="AR40" s="699"/>
      <c r="AS40" s="699"/>
      <c r="AT40" s="699"/>
      <c r="AU40" s="699"/>
      <c r="AV40" s="699"/>
      <c r="AW40" s="699"/>
      <c r="AX40" s="699"/>
      <c r="AY40" s="700"/>
      <c r="AZ40" s="621">
        <v>202976</v>
      </c>
      <c r="BA40" s="622"/>
      <c r="BB40" s="622"/>
      <c r="BC40" s="622"/>
      <c r="BD40" s="657"/>
      <c r="BE40" s="657"/>
      <c r="BF40" s="680"/>
      <c r="BG40" s="712"/>
      <c r="BH40" s="713"/>
      <c r="BI40" s="713"/>
      <c r="BJ40" s="713"/>
      <c r="BK40" s="713"/>
      <c r="BL40" s="215"/>
      <c r="BM40" s="637" t="s">
        <v>339</v>
      </c>
      <c r="BN40" s="637"/>
      <c r="BO40" s="637"/>
      <c r="BP40" s="637"/>
      <c r="BQ40" s="637"/>
      <c r="BR40" s="637"/>
      <c r="BS40" s="637"/>
      <c r="BT40" s="637"/>
      <c r="BU40" s="638"/>
      <c r="BV40" s="621">
        <v>117</v>
      </c>
      <c r="BW40" s="622"/>
      <c r="BX40" s="622"/>
      <c r="BY40" s="622"/>
      <c r="BZ40" s="622"/>
      <c r="CA40" s="622"/>
      <c r="CB40" s="631"/>
      <c r="CD40" s="636" t="s">
        <v>340</v>
      </c>
      <c r="CE40" s="637"/>
      <c r="CF40" s="637"/>
      <c r="CG40" s="637"/>
      <c r="CH40" s="637"/>
      <c r="CI40" s="637"/>
      <c r="CJ40" s="637"/>
      <c r="CK40" s="637"/>
      <c r="CL40" s="637"/>
      <c r="CM40" s="637"/>
      <c r="CN40" s="637"/>
      <c r="CO40" s="637"/>
      <c r="CP40" s="637"/>
      <c r="CQ40" s="638"/>
      <c r="CR40" s="621">
        <v>30164</v>
      </c>
      <c r="CS40" s="622"/>
      <c r="CT40" s="622"/>
      <c r="CU40" s="622"/>
      <c r="CV40" s="622"/>
      <c r="CW40" s="622"/>
      <c r="CX40" s="622"/>
      <c r="CY40" s="623"/>
      <c r="CZ40" s="626">
        <v>0.3</v>
      </c>
      <c r="DA40" s="655"/>
      <c r="DB40" s="655"/>
      <c r="DC40" s="659"/>
      <c r="DD40" s="630">
        <v>28932</v>
      </c>
      <c r="DE40" s="622"/>
      <c r="DF40" s="622"/>
      <c r="DG40" s="622"/>
      <c r="DH40" s="622"/>
      <c r="DI40" s="622"/>
      <c r="DJ40" s="622"/>
      <c r="DK40" s="623"/>
      <c r="DL40" s="630">
        <v>28932</v>
      </c>
      <c r="DM40" s="622"/>
      <c r="DN40" s="622"/>
      <c r="DO40" s="622"/>
      <c r="DP40" s="622"/>
      <c r="DQ40" s="622"/>
      <c r="DR40" s="622"/>
      <c r="DS40" s="622"/>
      <c r="DT40" s="622"/>
      <c r="DU40" s="622"/>
      <c r="DV40" s="623"/>
      <c r="DW40" s="626">
        <v>0.4</v>
      </c>
      <c r="DX40" s="655"/>
      <c r="DY40" s="655"/>
      <c r="DZ40" s="655"/>
      <c r="EA40" s="655"/>
      <c r="EB40" s="655"/>
      <c r="EC40" s="656"/>
    </row>
    <row r="41" spans="2:133" ht="11.25" customHeight="1" x14ac:dyDescent="0.15">
      <c r="AQ41" s="708" t="s">
        <v>341</v>
      </c>
      <c r="AR41" s="709"/>
      <c r="AS41" s="709"/>
      <c r="AT41" s="709"/>
      <c r="AU41" s="709"/>
      <c r="AV41" s="709"/>
      <c r="AW41" s="709"/>
      <c r="AX41" s="709"/>
      <c r="AY41" s="710"/>
      <c r="AZ41" s="701">
        <v>601116</v>
      </c>
      <c r="BA41" s="702"/>
      <c r="BB41" s="702"/>
      <c r="BC41" s="702"/>
      <c r="BD41" s="691"/>
      <c r="BE41" s="691"/>
      <c r="BF41" s="693"/>
      <c r="BG41" s="714"/>
      <c r="BH41" s="715"/>
      <c r="BI41" s="715"/>
      <c r="BJ41" s="715"/>
      <c r="BK41" s="715"/>
      <c r="BL41" s="216"/>
      <c r="BM41" s="646" t="s">
        <v>342</v>
      </c>
      <c r="BN41" s="646"/>
      <c r="BO41" s="646"/>
      <c r="BP41" s="646"/>
      <c r="BQ41" s="646"/>
      <c r="BR41" s="646"/>
      <c r="BS41" s="646"/>
      <c r="BT41" s="646"/>
      <c r="BU41" s="647"/>
      <c r="BV41" s="701">
        <v>333</v>
      </c>
      <c r="BW41" s="702"/>
      <c r="BX41" s="702"/>
      <c r="BY41" s="702"/>
      <c r="BZ41" s="702"/>
      <c r="CA41" s="702"/>
      <c r="CB41" s="711"/>
      <c r="CD41" s="636" t="s">
        <v>343</v>
      </c>
      <c r="CE41" s="637"/>
      <c r="CF41" s="637"/>
      <c r="CG41" s="637"/>
      <c r="CH41" s="637"/>
      <c r="CI41" s="637"/>
      <c r="CJ41" s="637"/>
      <c r="CK41" s="637"/>
      <c r="CL41" s="637"/>
      <c r="CM41" s="637"/>
      <c r="CN41" s="637"/>
      <c r="CO41" s="637"/>
      <c r="CP41" s="637"/>
      <c r="CQ41" s="638"/>
      <c r="CR41" s="621" t="s">
        <v>122</v>
      </c>
      <c r="CS41" s="657"/>
      <c r="CT41" s="657"/>
      <c r="CU41" s="657"/>
      <c r="CV41" s="657"/>
      <c r="CW41" s="657"/>
      <c r="CX41" s="657"/>
      <c r="CY41" s="658"/>
      <c r="CZ41" s="626" t="s">
        <v>221</v>
      </c>
      <c r="DA41" s="655"/>
      <c r="DB41" s="655"/>
      <c r="DC41" s="659"/>
      <c r="DD41" s="630" t="s">
        <v>122</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345</v>
      </c>
      <c r="CE42" s="619"/>
      <c r="CF42" s="619"/>
      <c r="CG42" s="619"/>
      <c r="CH42" s="619"/>
      <c r="CI42" s="619"/>
      <c r="CJ42" s="619"/>
      <c r="CK42" s="619"/>
      <c r="CL42" s="619"/>
      <c r="CM42" s="619"/>
      <c r="CN42" s="619"/>
      <c r="CO42" s="619"/>
      <c r="CP42" s="619"/>
      <c r="CQ42" s="620"/>
      <c r="CR42" s="621">
        <v>1792747</v>
      </c>
      <c r="CS42" s="622"/>
      <c r="CT42" s="622"/>
      <c r="CU42" s="622"/>
      <c r="CV42" s="622"/>
      <c r="CW42" s="622"/>
      <c r="CX42" s="622"/>
      <c r="CY42" s="623"/>
      <c r="CZ42" s="626">
        <v>15.9</v>
      </c>
      <c r="DA42" s="627"/>
      <c r="DB42" s="627"/>
      <c r="DC42" s="722"/>
      <c r="DD42" s="630">
        <v>207393</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347</v>
      </c>
      <c r="CE43" s="619"/>
      <c r="CF43" s="619"/>
      <c r="CG43" s="619"/>
      <c r="CH43" s="619"/>
      <c r="CI43" s="619"/>
      <c r="CJ43" s="619"/>
      <c r="CK43" s="619"/>
      <c r="CL43" s="619"/>
      <c r="CM43" s="619"/>
      <c r="CN43" s="619"/>
      <c r="CO43" s="619"/>
      <c r="CP43" s="619"/>
      <c r="CQ43" s="620"/>
      <c r="CR43" s="621">
        <v>2022</v>
      </c>
      <c r="CS43" s="657"/>
      <c r="CT43" s="657"/>
      <c r="CU43" s="657"/>
      <c r="CV43" s="657"/>
      <c r="CW43" s="657"/>
      <c r="CX43" s="657"/>
      <c r="CY43" s="658"/>
      <c r="CZ43" s="626">
        <v>0</v>
      </c>
      <c r="DA43" s="655"/>
      <c r="DB43" s="655"/>
      <c r="DC43" s="659"/>
      <c r="DD43" s="630">
        <v>2022</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348</v>
      </c>
      <c r="CD44" s="733" t="s">
        <v>299</v>
      </c>
      <c r="CE44" s="734"/>
      <c r="CF44" s="618" t="s">
        <v>349</v>
      </c>
      <c r="CG44" s="619"/>
      <c r="CH44" s="619"/>
      <c r="CI44" s="619"/>
      <c r="CJ44" s="619"/>
      <c r="CK44" s="619"/>
      <c r="CL44" s="619"/>
      <c r="CM44" s="619"/>
      <c r="CN44" s="619"/>
      <c r="CO44" s="619"/>
      <c r="CP44" s="619"/>
      <c r="CQ44" s="620"/>
      <c r="CR44" s="621">
        <v>1776581</v>
      </c>
      <c r="CS44" s="622"/>
      <c r="CT44" s="622"/>
      <c r="CU44" s="622"/>
      <c r="CV44" s="622"/>
      <c r="CW44" s="622"/>
      <c r="CX44" s="622"/>
      <c r="CY44" s="623"/>
      <c r="CZ44" s="626">
        <v>15.8</v>
      </c>
      <c r="DA44" s="627"/>
      <c r="DB44" s="627"/>
      <c r="DC44" s="722"/>
      <c r="DD44" s="630">
        <v>203478</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350</v>
      </c>
      <c r="CG45" s="619"/>
      <c r="CH45" s="619"/>
      <c r="CI45" s="619"/>
      <c r="CJ45" s="619"/>
      <c r="CK45" s="619"/>
      <c r="CL45" s="619"/>
      <c r="CM45" s="619"/>
      <c r="CN45" s="619"/>
      <c r="CO45" s="619"/>
      <c r="CP45" s="619"/>
      <c r="CQ45" s="620"/>
      <c r="CR45" s="621">
        <v>624796</v>
      </c>
      <c r="CS45" s="657"/>
      <c r="CT45" s="657"/>
      <c r="CU45" s="657"/>
      <c r="CV45" s="657"/>
      <c r="CW45" s="657"/>
      <c r="CX45" s="657"/>
      <c r="CY45" s="658"/>
      <c r="CZ45" s="626">
        <v>5.6</v>
      </c>
      <c r="DA45" s="655"/>
      <c r="DB45" s="655"/>
      <c r="DC45" s="659"/>
      <c r="DD45" s="630">
        <v>6750</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351</v>
      </c>
      <c r="CG46" s="619"/>
      <c r="CH46" s="619"/>
      <c r="CI46" s="619"/>
      <c r="CJ46" s="619"/>
      <c r="CK46" s="619"/>
      <c r="CL46" s="619"/>
      <c r="CM46" s="619"/>
      <c r="CN46" s="619"/>
      <c r="CO46" s="619"/>
      <c r="CP46" s="619"/>
      <c r="CQ46" s="620"/>
      <c r="CR46" s="621">
        <v>1067104</v>
      </c>
      <c r="CS46" s="622"/>
      <c r="CT46" s="622"/>
      <c r="CU46" s="622"/>
      <c r="CV46" s="622"/>
      <c r="CW46" s="622"/>
      <c r="CX46" s="622"/>
      <c r="CY46" s="623"/>
      <c r="CZ46" s="626">
        <v>9.5</v>
      </c>
      <c r="DA46" s="627"/>
      <c r="DB46" s="627"/>
      <c r="DC46" s="722"/>
      <c r="DD46" s="630">
        <v>193420</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352</v>
      </c>
      <c r="CG47" s="619"/>
      <c r="CH47" s="619"/>
      <c r="CI47" s="619"/>
      <c r="CJ47" s="619"/>
      <c r="CK47" s="619"/>
      <c r="CL47" s="619"/>
      <c r="CM47" s="619"/>
      <c r="CN47" s="619"/>
      <c r="CO47" s="619"/>
      <c r="CP47" s="619"/>
      <c r="CQ47" s="620"/>
      <c r="CR47" s="621">
        <v>16166</v>
      </c>
      <c r="CS47" s="657"/>
      <c r="CT47" s="657"/>
      <c r="CU47" s="657"/>
      <c r="CV47" s="657"/>
      <c r="CW47" s="657"/>
      <c r="CX47" s="657"/>
      <c r="CY47" s="658"/>
      <c r="CZ47" s="626">
        <v>0.1</v>
      </c>
      <c r="DA47" s="655"/>
      <c r="DB47" s="655"/>
      <c r="DC47" s="659"/>
      <c r="DD47" s="630">
        <v>3915</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353</v>
      </c>
      <c r="CG48" s="619"/>
      <c r="CH48" s="619"/>
      <c r="CI48" s="619"/>
      <c r="CJ48" s="619"/>
      <c r="CK48" s="619"/>
      <c r="CL48" s="619"/>
      <c r="CM48" s="619"/>
      <c r="CN48" s="619"/>
      <c r="CO48" s="619"/>
      <c r="CP48" s="619"/>
      <c r="CQ48" s="620"/>
      <c r="CR48" s="621" t="s">
        <v>221</v>
      </c>
      <c r="CS48" s="622"/>
      <c r="CT48" s="622"/>
      <c r="CU48" s="622"/>
      <c r="CV48" s="622"/>
      <c r="CW48" s="622"/>
      <c r="CX48" s="622"/>
      <c r="CY48" s="623"/>
      <c r="CZ48" s="626" t="s">
        <v>221</v>
      </c>
      <c r="DA48" s="627"/>
      <c r="DB48" s="627"/>
      <c r="DC48" s="722"/>
      <c r="DD48" s="630" t="s">
        <v>221</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354</v>
      </c>
      <c r="CE49" s="667"/>
      <c r="CF49" s="667"/>
      <c r="CG49" s="667"/>
      <c r="CH49" s="667"/>
      <c r="CI49" s="667"/>
      <c r="CJ49" s="667"/>
      <c r="CK49" s="667"/>
      <c r="CL49" s="667"/>
      <c r="CM49" s="667"/>
      <c r="CN49" s="667"/>
      <c r="CO49" s="667"/>
      <c r="CP49" s="667"/>
      <c r="CQ49" s="668"/>
      <c r="CR49" s="701">
        <v>11251536</v>
      </c>
      <c r="CS49" s="691"/>
      <c r="CT49" s="691"/>
      <c r="CU49" s="691"/>
      <c r="CV49" s="691"/>
      <c r="CW49" s="691"/>
      <c r="CX49" s="691"/>
      <c r="CY49" s="723"/>
      <c r="CZ49" s="706">
        <v>100</v>
      </c>
      <c r="DA49" s="724"/>
      <c r="DB49" s="724"/>
      <c r="DC49" s="725"/>
      <c r="DD49" s="726">
        <v>7357871</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xQYHXzuzFaNd+mZrM/6UhVsSX6Bi/qrwKae2PLSLvwYs7fGNKdgvve1QktzD54Ibrpe0AP3lDPN9QQp+jgTj4g==" saltValue="uiYNYaU4wEjYM1lN4HGEa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356</v>
      </c>
      <c r="DK2" s="769"/>
      <c r="DL2" s="769"/>
      <c r="DM2" s="769"/>
      <c r="DN2" s="769"/>
      <c r="DO2" s="770"/>
      <c r="DP2" s="229"/>
      <c r="DQ2" s="768" t="s">
        <v>357</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358</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360</v>
      </c>
      <c r="B5" s="763"/>
      <c r="C5" s="763"/>
      <c r="D5" s="763"/>
      <c r="E5" s="763"/>
      <c r="F5" s="763"/>
      <c r="G5" s="763"/>
      <c r="H5" s="763"/>
      <c r="I5" s="763"/>
      <c r="J5" s="763"/>
      <c r="K5" s="763"/>
      <c r="L5" s="763"/>
      <c r="M5" s="763"/>
      <c r="N5" s="763"/>
      <c r="O5" s="763"/>
      <c r="P5" s="764"/>
      <c r="Q5" s="739" t="s">
        <v>361</v>
      </c>
      <c r="R5" s="740"/>
      <c r="S5" s="740"/>
      <c r="T5" s="740"/>
      <c r="U5" s="741"/>
      <c r="V5" s="739" t="s">
        <v>362</v>
      </c>
      <c r="W5" s="740"/>
      <c r="X5" s="740"/>
      <c r="Y5" s="740"/>
      <c r="Z5" s="741"/>
      <c r="AA5" s="739" t="s">
        <v>363</v>
      </c>
      <c r="AB5" s="740"/>
      <c r="AC5" s="740"/>
      <c r="AD5" s="740"/>
      <c r="AE5" s="740"/>
      <c r="AF5" s="772" t="s">
        <v>364</v>
      </c>
      <c r="AG5" s="740"/>
      <c r="AH5" s="740"/>
      <c r="AI5" s="740"/>
      <c r="AJ5" s="751"/>
      <c r="AK5" s="740" t="s">
        <v>365</v>
      </c>
      <c r="AL5" s="740"/>
      <c r="AM5" s="740"/>
      <c r="AN5" s="740"/>
      <c r="AO5" s="741"/>
      <c r="AP5" s="739" t="s">
        <v>366</v>
      </c>
      <c r="AQ5" s="740"/>
      <c r="AR5" s="740"/>
      <c r="AS5" s="740"/>
      <c r="AT5" s="741"/>
      <c r="AU5" s="739" t="s">
        <v>367</v>
      </c>
      <c r="AV5" s="740"/>
      <c r="AW5" s="740"/>
      <c r="AX5" s="740"/>
      <c r="AY5" s="751"/>
      <c r="AZ5" s="236"/>
      <c r="BA5" s="236"/>
      <c r="BB5" s="236"/>
      <c r="BC5" s="236"/>
      <c r="BD5" s="236"/>
      <c r="BE5" s="237"/>
      <c r="BF5" s="237"/>
      <c r="BG5" s="237"/>
      <c r="BH5" s="237"/>
      <c r="BI5" s="237"/>
      <c r="BJ5" s="237"/>
      <c r="BK5" s="237"/>
      <c r="BL5" s="237"/>
      <c r="BM5" s="237"/>
      <c r="BN5" s="237"/>
      <c r="BO5" s="237"/>
      <c r="BP5" s="237"/>
      <c r="BQ5" s="762" t="s">
        <v>368</v>
      </c>
      <c r="BR5" s="763"/>
      <c r="BS5" s="763"/>
      <c r="BT5" s="763"/>
      <c r="BU5" s="763"/>
      <c r="BV5" s="763"/>
      <c r="BW5" s="763"/>
      <c r="BX5" s="763"/>
      <c r="BY5" s="763"/>
      <c r="BZ5" s="763"/>
      <c r="CA5" s="763"/>
      <c r="CB5" s="763"/>
      <c r="CC5" s="763"/>
      <c r="CD5" s="763"/>
      <c r="CE5" s="763"/>
      <c r="CF5" s="763"/>
      <c r="CG5" s="764"/>
      <c r="CH5" s="739" t="s">
        <v>369</v>
      </c>
      <c r="CI5" s="740"/>
      <c r="CJ5" s="740"/>
      <c r="CK5" s="740"/>
      <c r="CL5" s="741"/>
      <c r="CM5" s="739" t="s">
        <v>370</v>
      </c>
      <c r="CN5" s="740"/>
      <c r="CO5" s="740"/>
      <c r="CP5" s="740"/>
      <c r="CQ5" s="741"/>
      <c r="CR5" s="739" t="s">
        <v>371</v>
      </c>
      <c r="CS5" s="740"/>
      <c r="CT5" s="740"/>
      <c r="CU5" s="740"/>
      <c r="CV5" s="741"/>
      <c r="CW5" s="739" t="s">
        <v>372</v>
      </c>
      <c r="CX5" s="740"/>
      <c r="CY5" s="740"/>
      <c r="CZ5" s="740"/>
      <c r="DA5" s="741"/>
      <c r="DB5" s="739" t="s">
        <v>373</v>
      </c>
      <c r="DC5" s="740"/>
      <c r="DD5" s="740"/>
      <c r="DE5" s="740"/>
      <c r="DF5" s="741"/>
      <c r="DG5" s="745" t="s">
        <v>374</v>
      </c>
      <c r="DH5" s="746"/>
      <c r="DI5" s="746"/>
      <c r="DJ5" s="746"/>
      <c r="DK5" s="747"/>
      <c r="DL5" s="745" t="s">
        <v>375</v>
      </c>
      <c r="DM5" s="746"/>
      <c r="DN5" s="746"/>
      <c r="DO5" s="746"/>
      <c r="DP5" s="747"/>
      <c r="DQ5" s="739" t="s">
        <v>376</v>
      </c>
      <c r="DR5" s="740"/>
      <c r="DS5" s="740"/>
      <c r="DT5" s="740"/>
      <c r="DU5" s="741"/>
      <c r="DV5" s="739" t="s">
        <v>367</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377</v>
      </c>
      <c r="C7" s="754"/>
      <c r="D7" s="754"/>
      <c r="E7" s="754"/>
      <c r="F7" s="754"/>
      <c r="G7" s="754"/>
      <c r="H7" s="754"/>
      <c r="I7" s="754"/>
      <c r="J7" s="754"/>
      <c r="K7" s="754"/>
      <c r="L7" s="754"/>
      <c r="M7" s="754"/>
      <c r="N7" s="754"/>
      <c r="O7" s="754"/>
      <c r="P7" s="755"/>
      <c r="Q7" s="756">
        <v>11847</v>
      </c>
      <c r="R7" s="757"/>
      <c r="S7" s="757"/>
      <c r="T7" s="757"/>
      <c r="U7" s="757"/>
      <c r="V7" s="757">
        <v>11236</v>
      </c>
      <c r="W7" s="757"/>
      <c r="X7" s="757"/>
      <c r="Y7" s="757"/>
      <c r="Z7" s="757"/>
      <c r="AA7" s="757">
        <v>611</v>
      </c>
      <c r="AB7" s="757"/>
      <c r="AC7" s="757"/>
      <c r="AD7" s="757"/>
      <c r="AE7" s="758"/>
      <c r="AF7" s="759">
        <v>546</v>
      </c>
      <c r="AG7" s="760"/>
      <c r="AH7" s="760"/>
      <c r="AI7" s="760"/>
      <c r="AJ7" s="761"/>
      <c r="AK7" s="796">
        <v>109</v>
      </c>
      <c r="AL7" s="797"/>
      <c r="AM7" s="797"/>
      <c r="AN7" s="797"/>
      <c r="AO7" s="797"/>
      <c r="AP7" s="797">
        <v>10896</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586</v>
      </c>
      <c r="BT7" s="801"/>
      <c r="BU7" s="801"/>
      <c r="BV7" s="801"/>
      <c r="BW7" s="801"/>
      <c r="BX7" s="801"/>
      <c r="BY7" s="801"/>
      <c r="BZ7" s="801"/>
      <c r="CA7" s="801"/>
      <c r="CB7" s="801"/>
      <c r="CC7" s="801"/>
      <c r="CD7" s="801"/>
      <c r="CE7" s="801"/>
      <c r="CF7" s="801"/>
      <c r="CG7" s="802"/>
      <c r="CH7" s="793">
        <v>-4</v>
      </c>
      <c r="CI7" s="794"/>
      <c r="CJ7" s="794"/>
      <c r="CK7" s="794"/>
      <c r="CL7" s="795"/>
      <c r="CM7" s="793">
        <v>13</v>
      </c>
      <c r="CN7" s="794"/>
      <c r="CO7" s="794"/>
      <c r="CP7" s="794"/>
      <c r="CQ7" s="795"/>
      <c r="CR7" s="793">
        <v>3</v>
      </c>
      <c r="CS7" s="794"/>
      <c r="CT7" s="794"/>
      <c r="CU7" s="794"/>
      <c r="CV7" s="795"/>
      <c r="CW7" s="793">
        <v>22</v>
      </c>
      <c r="CX7" s="794"/>
      <c r="CY7" s="794"/>
      <c r="CZ7" s="794"/>
      <c r="DA7" s="795"/>
      <c r="DB7" s="793" t="s">
        <v>580</v>
      </c>
      <c r="DC7" s="794"/>
      <c r="DD7" s="794"/>
      <c r="DE7" s="794"/>
      <c r="DF7" s="795"/>
      <c r="DG7" s="793" t="s">
        <v>580</v>
      </c>
      <c r="DH7" s="794"/>
      <c r="DI7" s="794"/>
      <c r="DJ7" s="794"/>
      <c r="DK7" s="795"/>
      <c r="DL7" s="793" t="s">
        <v>580</v>
      </c>
      <c r="DM7" s="794"/>
      <c r="DN7" s="794"/>
      <c r="DO7" s="794"/>
      <c r="DP7" s="795"/>
      <c r="DQ7" s="793" t="s">
        <v>580</v>
      </c>
      <c r="DR7" s="794"/>
      <c r="DS7" s="794"/>
      <c r="DT7" s="794"/>
      <c r="DU7" s="795"/>
      <c r="DV7" s="774"/>
      <c r="DW7" s="775"/>
      <c r="DX7" s="775"/>
      <c r="DY7" s="775"/>
      <c r="DZ7" s="776"/>
      <c r="EA7" s="234"/>
    </row>
    <row r="8" spans="1:131" s="235" customFormat="1" ht="26.25" customHeight="1" x14ac:dyDescent="0.15">
      <c r="A8" s="241">
        <v>2</v>
      </c>
      <c r="B8" s="777" t="s">
        <v>378</v>
      </c>
      <c r="C8" s="778"/>
      <c r="D8" s="778"/>
      <c r="E8" s="778"/>
      <c r="F8" s="778"/>
      <c r="G8" s="778"/>
      <c r="H8" s="778"/>
      <c r="I8" s="778"/>
      <c r="J8" s="778"/>
      <c r="K8" s="778"/>
      <c r="L8" s="778"/>
      <c r="M8" s="778"/>
      <c r="N8" s="778"/>
      <c r="O8" s="778"/>
      <c r="P8" s="779"/>
      <c r="Q8" s="780">
        <v>1</v>
      </c>
      <c r="R8" s="781"/>
      <c r="S8" s="781"/>
      <c r="T8" s="781"/>
      <c r="U8" s="781"/>
      <c r="V8" s="781">
        <v>1</v>
      </c>
      <c r="W8" s="781"/>
      <c r="X8" s="781"/>
      <c r="Y8" s="781"/>
      <c r="Z8" s="781"/>
      <c r="AA8" s="781" t="s">
        <v>580</v>
      </c>
      <c r="AB8" s="781"/>
      <c r="AC8" s="781"/>
      <c r="AD8" s="781"/>
      <c r="AE8" s="782"/>
      <c r="AF8" s="783" t="s">
        <v>379</v>
      </c>
      <c r="AG8" s="784"/>
      <c r="AH8" s="784"/>
      <c r="AI8" s="784"/>
      <c r="AJ8" s="785"/>
      <c r="AK8" s="786" t="s">
        <v>581</v>
      </c>
      <c r="AL8" s="787"/>
      <c r="AM8" s="787"/>
      <c r="AN8" s="787"/>
      <c r="AO8" s="787"/>
      <c r="AP8" s="787" t="s">
        <v>582</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587</v>
      </c>
      <c r="BT8" s="791"/>
      <c r="BU8" s="791"/>
      <c r="BV8" s="791"/>
      <c r="BW8" s="791"/>
      <c r="BX8" s="791"/>
      <c r="BY8" s="791"/>
      <c r="BZ8" s="791"/>
      <c r="CA8" s="791"/>
      <c r="CB8" s="791"/>
      <c r="CC8" s="791"/>
      <c r="CD8" s="791"/>
      <c r="CE8" s="791"/>
      <c r="CF8" s="791"/>
      <c r="CG8" s="792"/>
      <c r="CH8" s="803">
        <v>7</v>
      </c>
      <c r="CI8" s="804"/>
      <c r="CJ8" s="804"/>
      <c r="CK8" s="804"/>
      <c r="CL8" s="805"/>
      <c r="CM8" s="803">
        <v>13</v>
      </c>
      <c r="CN8" s="804"/>
      <c r="CO8" s="804"/>
      <c r="CP8" s="804"/>
      <c r="CQ8" s="805"/>
      <c r="CR8" s="803">
        <v>11</v>
      </c>
      <c r="CS8" s="804"/>
      <c r="CT8" s="804"/>
      <c r="CU8" s="804"/>
      <c r="CV8" s="805"/>
      <c r="CW8" s="803">
        <v>16</v>
      </c>
      <c r="CX8" s="804"/>
      <c r="CY8" s="804"/>
      <c r="CZ8" s="804"/>
      <c r="DA8" s="805"/>
      <c r="DB8" s="803">
        <v>11</v>
      </c>
      <c r="DC8" s="804"/>
      <c r="DD8" s="804"/>
      <c r="DE8" s="804"/>
      <c r="DF8" s="805"/>
      <c r="DG8" s="803" t="s">
        <v>580</v>
      </c>
      <c r="DH8" s="804"/>
      <c r="DI8" s="804"/>
      <c r="DJ8" s="804"/>
      <c r="DK8" s="805"/>
      <c r="DL8" s="803" t="s">
        <v>580</v>
      </c>
      <c r="DM8" s="804"/>
      <c r="DN8" s="804"/>
      <c r="DO8" s="804"/>
      <c r="DP8" s="805"/>
      <c r="DQ8" s="803" t="s">
        <v>580</v>
      </c>
      <c r="DR8" s="804"/>
      <c r="DS8" s="804"/>
      <c r="DT8" s="804"/>
      <c r="DU8" s="805"/>
      <c r="DV8" s="806"/>
      <c r="DW8" s="807"/>
      <c r="DX8" s="807"/>
      <c r="DY8" s="807"/>
      <c r="DZ8" s="808"/>
      <c r="EA8" s="234"/>
    </row>
    <row r="9" spans="1:131" s="235" customFormat="1" ht="26.25" customHeight="1" x14ac:dyDescent="0.15">
      <c r="A9" s="241">
        <v>3</v>
      </c>
      <c r="B9" s="777" t="s">
        <v>380</v>
      </c>
      <c r="C9" s="778"/>
      <c r="D9" s="778"/>
      <c r="E9" s="778"/>
      <c r="F9" s="778"/>
      <c r="G9" s="778"/>
      <c r="H9" s="778"/>
      <c r="I9" s="778"/>
      <c r="J9" s="778"/>
      <c r="K9" s="778"/>
      <c r="L9" s="778"/>
      <c r="M9" s="778"/>
      <c r="N9" s="778"/>
      <c r="O9" s="778"/>
      <c r="P9" s="779"/>
      <c r="Q9" s="780">
        <v>14</v>
      </c>
      <c r="R9" s="781"/>
      <c r="S9" s="781"/>
      <c r="T9" s="781"/>
      <c r="U9" s="781"/>
      <c r="V9" s="781">
        <v>14</v>
      </c>
      <c r="W9" s="781"/>
      <c r="X9" s="781"/>
      <c r="Y9" s="781"/>
      <c r="Z9" s="781"/>
      <c r="AA9" s="781">
        <v>0</v>
      </c>
      <c r="AB9" s="781"/>
      <c r="AC9" s="781"/>
      <c r="AD9" s="781"/>
      <c r="AE9" s="782"/>
      <c r="AF9" s="783">
        <v>0</v>
      </c>
      <c r="AG9" s="784"/>
      <c r="AH9" s="784"/>
      <c r="AI9" s="784"/>
      <c r="AJ9" s="785"/>
      <c r="AK9" s="786">
        <v>0</v>
      </c>
      <c r="AL9" s="787"/>
      <c r="AM9" s="787"/>
      <c r="AN9" s="787"/>
      <c r="AO9" s="787"/>
      <c r="AP9" s="787">
        <v>10</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t="s">
        <v>381</v>
      </c>
      <c r="C10" s="778"/>
      <c r="D10" s="778"/>
      <c r="E10" s="778"/>
      <c r="F10" s="778"/>
      <c r="G10" s="778"/>
      <c r="H10" s="778"/>
      <c r="I10" s="778"/>
      <c r="J10" s="778"/>
      <c r="K10" s="778"/>
      <c r="L10" s="778"/>
      <c r="M10" s="778"/>
      <c r="N10" s="778"/>
      <c r="O10" s="778"/>
      <c r="P10" s="779"/>
      <c r="Q10" s="780">
        <v>14</v>
      </c>
      <c r="R10" s="781"/>
      <c r="S10" s="781"/>
      <c r="T10" s="781"/>
      <c r="U10" s="781"/>
      <c r="V10" s="781">
        <v>11</v>
      </c>
      <c r="W10" s="781"/>
      <c r="X10" s="781"/>
      <c r="Y10" s="781"/>
      <c r="Z10" s="781"/>
      <c r="AA10" s="781">
        <v>3</v>
      </c>
      <c r="AB10" s="781"/>
      <c r="AC10" s="781"/>
      <c r="AD10" s="781"/>
      <c r="AE10" s="782"/>
      <c r="AF10" s="783">
        <v>3</v>
      </c>
      <c r="AG10" s="784"/>
      <c r="AH10" s="784"/>
      <c r="AI10" s="784"/>
      <c r="AJ10" s="785"/>
      <c r="AK10" s="786" t="s">
        <v>582</v>
      </c>
      <c r="AL10" s="787"/>
      <c r="AM10" s="787"/>
      <c r="AN10" s="787"/>
      <c r="AO10" s="787"/>
      <c r="AP10" s="787" t="s">
        <v>582</v>
      </c>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382</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383</v>
      </c>
      <c r="B23" s="812" t="s">
        <v>384</v>
      </c>
      <c r="C23" s="813"/>
      <c r="D23" s="813"/>
      <c r="E23" s="813"/>
      <c r="F23" s="813"/>
      <c r="G23" s="813"/>
      <c r="H23" s="813"/>
      <c r="I23" s="813"/>
      <c r="J23" s="813"/>
      <c r="K23" s="813"/>
      <c r="L23" s="813"/>
      <c r="M23" s="813"/>
      <c r="N23" s="813"/>
      <c r="O23" s="813"/>
      <c r="P23" s="814"/>
      <c r="Q23" s="815">
        <v>11866</v>
      </c>
      <c r="R23" s="816"/>
      <c r="S23" s="816"/>
      <c r="T23" s="816"/>
      <c r="U23" s="816"/>
      <c r="V23" s="816">
        <v>11252</v>
      </c>
      <c r="W23" s="816"/>
      <c r="X23" s="816"/>
      <c r="Y23" s="816"/>
      <c r="Z23" s="816"/>
      <c r="AA23" s="816">
        <v>614</v>
      </c>
      <c r="AB23" s="816"/>
      <c r="AC23" s="816"/>
      <c r="AD23" s="816"/>
      <c r="AE23" s="817"/>
      <c r="AF23" s="818">
        <v>549</v>
      </c>
      <c r="AG23" s="816"/>
      <c r="AH23" s="816"/>
      <c r="AI23" s="816"/>
      <c r="AJ23" s="819"/>
      <c r="AK23" s="820"/>
      <c r="AL23" s="821"/>
      <c r="AM23" s="821"/>
      <c r="AN23" s="821"/>
      <c r="AO23" s="821"/>
      <c r="AP23" s="816">
        <v>10906</v>
      </c>
      <c r="AQ23" s="816"/>
      <c r="AR23" s="816"/>
      <c r="AS23" s="816"/>
      <c r="AT23" s="816"/>
      <c r="AU23" s="822"/>
      <c r="AV23" s="822"/>
      <c r="AW23" s="822"/>
      <c r="AX23" s="822"/>
      <c r="AY23" s="823"/>
      <c r="AZ23" s="831" t="s">
        <v>385</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386</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387</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360</v>
      </c>
      <c r="B26" s="763"/>
      <c r="C26" s="763"/>
      <c r="D26" s="763"/>
      <c r="E26" s="763"/>
      <c r="F26" s="763"/>
      <c r="G26" s="763"/>
      <c r="H26" s="763"/>
      <c r="I26" s="763"/>
      <c r="J26" s="763"/>
      <c r="K26" s="763"/>
      <c r="L26" s="763"/>
      <c r="M26" s="763"/>
      <c r="N26" s="763"/>
      <c r="O26" s="763"/>
      <c r="P26" s="764"/>
      <c r="Q26" s="739" t="s">
        <v>388</v>
      </c>
      <c r="R26" s="740"/>
      <c r="S26" s="740"/>
      <c r="T26" s="740"/>
      <c r="U26" s="741"/>
      <c r="V26" s="739" t="s">
        <v>389</v>
      </c>
      <c r="W26" s="740"/>
      <c r="X26" s="740"/>
      <c r="Y26" s="740"/>
      <c r="Z26" s="741"/>
      <c r="AA26" s="739" t="s">
        <v>390</v>
      </c>
      <c r="AB26" s="740"/>
      <c r="AC26" s="740"/>
      <c r="AD26" s="740"/>
      <c r="AE26" s="740"/>
      <c r="AF26" s="834" t="s">
        <v>391</v>
      </c>
      <c r="AG26" s="835"/>
      <c r="AH26" s="835"/>
      <c r="AI26" s="835"/>
      <c r="AJ26" s="836"/>
      <c r="AK26" s="740" t="s">
        <v>392</v>
      </c>
      <c r="AL26" s="740"/>
      <c r="AM26" s="740"/>
      <c r="AN26" s="740"/>
      <c r="AO26" s="741"/>
      <c r="AP26" s="739" t="s">
        <v>393</v>
      </c>
      <c r="AQ26" s="740"/>
      <c r="AR26" s="740"/>
      <c r="AS26" s="740"/>
      <c r="AT26" s="741"/>
      <c r="AU26" s="739" t="s">
        <v>394</v>
      </c>
      <c r="AV26" s="740"/>
      <c r="AW26" s="740"/>
      <c r="AX26" s="740"/>
      <c r="AY26" s="741"/>
      <c r="AZ26" s="739" t="s">
        <v>395</v>
      </c>
      <c r="BA26" s="740"/>
      <c r="BB26" s="740"/>
      <c r="BC26" s="740"/>
      <c r="BD26" s="741"/>
      <c r="BE26" s="739" t="s">
        <v>367</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396</v>
      </c>
      <c r="C28" s="754"/>
      <c r="D28" s="754"/>
      <c r="E28" s="754"/>
      <c r="F28" s="754"/>
      <c r="G28" s="754"/>
      <c r="H28" s="754"/>
      <c r="I28" s="754"/>
      <c r="J28" s="754"/>
      <c r="K28" s="754"/>
      <c r="L28" s="754"/>
      <c r="M28" s="754"/>
      <c r="N28" s="754"/>
      <c r="O28" s="754"/>
      <c r="P28" s="755"/>
      <c r="Q28" s="844">
        <v>2551</v>
      </c>
      <c r="R28" s="845"/>
      <c r="S28" s="845"/>
      <c r="T28" s="845"/>
      <c r="U28" s="845"/>
      <c r="V28" s="845">
        <v>2405</v>
      </c>
      <c r="W28" s="845"/>
      <c r="X28" s="845"/>
      <c r="Y28" s="845"/>
      <c r="Z28" s="845"/>
      <c r="AA28" s="845">
        <v>146</v>
      </c>
      <c r="AB28" s="845"/>
      <c r="AC28" s="845"/>
      <c r="AD28" s="845"/>
      <c r="AE28" s="846"/>
      <c r="AF28" s="847">
        <v>146</v>
      </c>
      <c r="AG28" s="845"/>
      <c r="AH28" s="845"/>
      <c r="AI28" s="845"/>
      <c r="AJ28" s="848"/>
      <c r="AK28" s="849">
        <v>172</v>
      </c>
      <c r="AL28" s="840"/>
      <c r="AM28" s="840"/>
      <c r="AN28" s="840"/>
      <c r="AO28" s="840"/>
      <c r="AP28" s="840" t="s">
        <v>580</v>
      </c>
      <c r="AQ28" s="840"/>
      <c r="AR28" s="840"/>
      <c r="AS28" s="840"/>
      <c r="AT28" s="840"/>
      <c r="AU28" s="840" t="s">
        <v>580</v>
      </c>
      <c r="AV28" s="840"/>
      <c r="AW28" s="840"/>
      <c r="AX28" s="840"/>
      <c r="AY28" s="840"/>
      <c r="AZ28" s="841" t="s">
        <v>580</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397</v>
      </c>
      <c r="C29" s="778"/>
      <c r="D29" s="778"/>
      <c r="E29" s="778"/>
      <c r="F29" s="778"/>
      <c r="G29" s="778"/>
      <c r="H29" s="778"/>
      <c r="I29" s="778"/>
      <c r="J29" s="778"/>
      <c r="K29" s="778"/>
      <c r="L29" s="778"/>
      <c r="M29" s="778"/>
      <c r="N29" s="778"/>
      <c r="O29" s="778"/>
      <c r="P29" s="779"/>
      <c r="Q29" s="780">
        <v>330</v>
      </c>
      <c r="R29" s="781"/>
      <c r="S29" s="781"/>
      <c r="T29" s="781"/>
      <c r="U29" s="781"/>
      <c r="V29" s="781">
        <v>330</v>
      </c>
      <c r="W29" s="781"/>
      <c r="X29" s="781"/>
      <c r="Y29" s="781"/>
      <c r="Z29" s="781"/>
      <c r="AA29" s="781" t="s">
        <v>580</v>
      </c>
      <c r="AB29" s="781"/>
      <c r="AC29" s="781"/>
      <c r="AD29" s="781"/>
      <c r="AE29" s="782"/>
      <c r="AF29" s="783" t="s">
        <v>398</v>
      </c>
      <c r="AG29" s="784"/>
      <c r="AH29" s="784"/>
      <c r="AI29" s="784"/>
      <c r="AJ29" s="785"/>
      <c r="AK29" s="852">
        <v>31</v>
      </c>
      <c r="AL29" s="853"/>
      <c r="AM29" s="853"/>
      <c r="AN29" s="853"/>
      <c r="AO29" s="853"/>
      <c r="AP29" s="853">
        <v>252</v>
      </c>
      <c r="AQ29" s="853"/>
      <c r="AR29" s="853"/>
      <c r="AS29" s="853"/>
      <c r="AT29" s="853"/>
      <c r="AU29" s="853">
        <v>29</v>
      </c>
      <c r="AV29" s="853"/>
      <c r="AW29" s="853"/>
      <c r="AX29" s="853"/>
      <c r="AY29" s="853"/>
      <c r="AZ29" s="854" t="s">
        <v>580</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399</v>
      </c>
      <c r="C30" s="778"/>
      <c r="D30" s="778"/>
      <c r="E30" s="778"/>
      <c r="F30" s="778"/>
      <c r="G30" s="778"/>
      <c r="H30" s="778"/>
      <c r="I30" s="778"/>
      <c r="J30" s="778"/>
      <c r="K30" s="778"/>
      <c r="L30" s="778"/>
      <c r="M30" s="778"/>
      <c r="N30" s="778"/>
      <c r="O30" s="778"/>
      <c r="P30" s="779"/>
      <c r="Q30" s="780">
        <v>418</v>
      </c>
      <c r="R30" s="781"/>
      <c r="S30" s="781"/>
      <c r="T30" s="781"/>
      <c r="U30" s="781"/>
      <c r="V30" s="781">
        <v>418</v>
      </c>
      <c r="W30" s="781"/>
      <c r="X30" s="781"/>
      <c r="Y30" s="781"/>
      <c r="Z30" s="781"/>
      <c r="AA30" s="781">
        <v>0</v>
      </c>
      <c r="AB30" s="781"/>
      <c r="AC30" s="781"/>
      <c r="AD30" s="781"/>
      <c r="AE30" s="782"/>
      <c r="AF30" s="783">
        <v>0</v>
      </c>
      <c r="AG30" s="784"/>
      <c r="AH30" s="784"/>
      <c r="AI30" s="784"/>
      <c r="AJ30" s="785"/>
      <c r="AK30" s="852">
        <v>289</v>
      </c>
      <c r="AL30" s="853"/>
      <c r="AM30" s="853"/>
      <c r="AN30" s="853"/>
      <c r="AO30" s="853"/>
      <c r="AP30" s="853" t="s">
        <v>580</v>
      </c>
      <c r="AQ30" s="853"/>
      <c r="AR30" s="853"/>
      <c r="AS30" s="853"/>
      <c r="AT30" s="853"/>
      <c r="AU30" s="853" t="s">
        <v>580</v>
      </c>
      <c r="AV30" s="853"/>
      <c r="AW30" s="853"/>
      <c r="AX30" s="853"/>
      <c r="AY30" s="853"/>
      <c r="AZ30" s="854" t="s">
        <v>580</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400</v>
      </c>
      <c r="C31" s="778"/>
      <c r="D31" s="778"/>
      <c r="E31" s="778"/>
      <c r="F31" s="778"/>
      <c r="G31" s="778"/>
      <c r="H31" s="778"/>
      <c r="I31" s="778"/>
      <c r="J31" s="778"/>
      <c r="K31" s="778"/>
      <c r="L31" s="778"/>
      <c r="M31" s="778"/>
      <c r="N31" s="778"/>
      <c r="O31" s="778"/>
      <c r="P31" s="779"/>
      <c r="Q31" s="780">
        <v>2377</v>
      </c>
      <c r="R31" s="781"/>
      <c r="S31" s="781"/>
      <c r="T31" s="781"/>
      <c r="U31" s="781"/>
      <c r="V31" s="781">
        <v>2252</v>
      </c>
      <c r="W31" s="781"/>
      <c r="X31" s="781"/>
      <c r="Y31" s="781"/>
      <c r="Z31" s="781"/>
      <c r="AA31" s="781">
        <v>125</v>
      </c>
      <c r="AB31" s="781"/>
      <c r="AC31" s="781"/>
      <c r="AD31" s="781"/>
      <c r="AE31" s="782"/>
      <c r="AF31" s="783">
        <v>125</v>
      </c>
      <c r="AG31" s="784"/>
      <c r="AH31" s="784"/>
      <c r="AI31" s="784"/>
      <c r="AJ31" s="785"/>
      <c r="AK31" s="852">
        <v>312</v>
      </c>
      <c r="AL31" s="853"/>
      <c r="AM31" s="853"/>
      <c r="AN31" s="853"/>
      <c r="AO31" s="853"/>
      <c r="AP31" s="853" t="s">
        <v>580</v>
      </c>
      <c r="AQ31" s="853"/>
      <c r="AR31" s="853"/>
      <c r="AS31" s="853"/>
      <c r="AT31" s="853"/>
      <c r="AU31" s="853" t="s">
        <v>580</v>
      </c>
      <c r="AV31" s="853"/>
      <c r="AW31" s="853"/>
      <c r="AX31" s="853"/>
      <c r="AY31" s="853"/>
      <c r="AZ31" s="854" t="s">
        <v>580</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401</v>
      </c>
      <c r="C32" s="778"/>
      <c r="D32" s="778"/>
      <c r="E32" s="778"/>
      <c r="F32" s="778"/>
      <c r="G32" s="778"/>
      <c r="H32" s="778"/>
      <c r="I32" s="778"/>
      <c r="J32" s="778"/>
      <c r="K32" s="778"/>
      <c r="L32" s="778"/>
      <c r="M32" s="778"/>
      <c r="N32" s="778"/>
      <c r="O32" s="778"/>
      <c r="P32" s="779"/>
      <c r="Q32" s="780">
        <v>291</v>
      </c>
      <c r="R32" s="781"/>
      <c r="S32" s="781"/>
      <c r="T32" s="781"/>
      <c r="U32" s="781"/>
      <c r="V32" s="781">
        <v>267</v>
      </c>
      <c r="W32" s="781"/>
      <c r="X32" s="781"/>
      <c r="Y32" s="781"/>
      <c r="Z32" s="781"/>
      <c r="AA32" s="781">
        <v>24</v>
      </c>
      <c r="AB32" s="781"/>
      <c r="AC32" s="781"/>
      <c r="AD32" s="781"/>
      <c r="AE32" s="782"/>
      <c r="AF32" s="783">
        <v>205</v>
      </c>
      <c r="AG32" s="784"/>
      <c r="AH32" s="784"/>
      <c r="AI32" s="784"/>
      <c r="AJ32" s="785"/>
      <c r="AK32" s="852">
        <v>40</v>
      </c>
      <c r="AL32" s="853"/>
      <c r="AM32" s="853"/>
      <c r="AN32" s="853"/>
      <c r="AO32" s="853"/>
      <c r="AP32" s="853">
        <v>993</v>
      </c>
      <c r="AQ32" s="853"/>
      <c r="AR32" s="853"/>
      <c r="AS32" s="853"/>
      <c r="AT32" s="853"/>
      <c r="AU32" s="853">
        <v>251</v>
      </c>
      <c r="AV32" s="853"/>
      <c r="AW32" s="853"/>
      <c r="AX32" s="853"/>
      <c r="AY32" s="853"/>
      <c r="AZ32" s="854" t="s">
        <v>580</v>
      </c>
      <c r="BA32" s="854"/>
      <c r="BB32" s="854"/>
      <c r="BC32" s="854"/>
      <c r="BD32" s="854"/>
      <c r="BE32" s="850" t="s">
        <v>402</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403</v>
      </c>
      <c r="C33" s="778"/>
      <c r="D33" s="778"/>
      <c r="E33" s="778"/>
      <c r="F33" s="778"/>
      <c r="G33" s="778"/>
      <c r="H33" s="778"/>
      <c r="I33" s="778"/>
      <c r="J33" s="778"/>
      <c r="K33" s="778"/>
      <c r="L33" s="778"/>
      <c r="M33" s="778"/>
      <c r="N33" s="778"/>
      <c r="O33" s="778"/>
      <c r="P33" s="779"/>
      <c r="Q33" s="780">
        <v>42</v>
      </c>
      <c r="R33" s="781"/>
      <c r="S33" s="781"/>
      <c r="T33" s="781"/>
      <c r="U33" s="781"/>
      <c r="V33" s="781">
        <v>42</v>
      </c>
      <c r="W33" s="781"/>
      <c r="X33" s="781"/>
      <c r="Y33" s="781"/>
      <c r="Z33" s="781"/>
      <c r="AA33" s="781" t="s">
        <v>580</v>
      </c>
      <c r="AB33" s="781"/>
      <c r="AC33" s="781"/>
      <c r="AD33" s="781"/>
      <c r="AE33" s="782"/>
      <c r="AF33" s="783" t="s">
        <v>404</v>
      </c>
      <c r="AG33" s="784"/>
      <c r="AH33" s="784"/>
      <c r="AI33" s="784"/>
      <c r="AJ33" s="785"/>
      <c r="AK33" s="852">
        <v>13</v>
      </c>
      <c r="AL33" s="853"/>
      <c r="AM33" s="853"/>
      <c r="AN33" s="853"/>
      <c r="AO33" s="853"/>
      <c r="AP33" s="853">
        <v>144</v>
      </c>
      <c r="AQ33" s="853"/>
      <c r="AR33" s="853"/>
      <c r="AS33" s="853"/>
      <c r="AT33" s="853"/>
      <c r="AU33" s="853">
        <v>5</v>
      </c>
      <c r="AV33" s="853"/>
      <c r="AW33" s="853"/>
      <c r="AX33" s="853"/>
      <c r="AY33" s="853"/>
      <c r="AZ33" s="854" t="s">
        <v>580</v>
      </c>
      <c r="BA33" s="854"/>
      <c r="BB33" s="854"/>
      <c r="BC33" s="854"/>
      <c r="BD33" s="854"/>
      <c r="BE33" s="850" t="s">
        <v>405</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t="s">
        <v>406</v>
      </c>
      <c r="C34" s="778"/>
      <c r="D34" s="778"/>
      <c r="E34" s="778"/>
      <c r="F34" s="778"/>
      <c r="G34" s="778"/>
      <c r="H34" s="778"/>
      <c r="I34" s="778"/>
      <c r="J34" s="778"/>
      <c r="K34" s="778"/>
      <c r="L34" s="778"/>
      <c r="M34" s="778"/>
      <c r="N34" s="778"/>
      <c r="O34" s="778"/>
      <c r="P34" s="779"/>
      <c r="Q34" s="780">
        <v>444</v>
      </c>
      <c r="R34" s="781"/>
      <c r="S34" s="781"/>
      <c r="T34" s="781"/>
      <c r="U34" s="781"/>
      <c r="V34" s="781">
        <v>444</v>
      </c>
      <c r="W34" s="781"/>
      <c r="X34" s="781"/>
      <c r="Y34" s="781"/>
      <c r="Z34" s="781"/>
      <c r="AA34" s="781">
        <v>0</v>
      </c>
      <c r="AB34" s="781"/>
      <c r="AC34" s="781"/>
      <c r="AD34" s="781"/>
      <c r="AE34" s="782"/>
      <c r="AF34" s="783">
        <v>0</v>
      </c>
      <c r="AG34" s="784"/>
      <c r="AH34" s="784"/>
      <c r="AI34" s="784"/>
      <c r="AJ34" s="785"/>
      <c r="AK34" s="852">
        <v>312</v>
      </c>
      <c r="AL34" s="853"/>
      <c r="AM34" s="853"/>
      <c r="AN34" s="853"/>
      <c r="AO34" s="853"/>
      <c r="AP34" s="853">
        <v>3060</v>
      </c>
      <c r="AQ34" s="853"/>
      <c r="AR34" s="853"/>
      <c r="AS34" s="853"/>
      <c r="AT34" s="853"/>
      <c r="AU34" s="853">
        <v>2837</v>
      </c>
      <c r="AV34" s="853"/>
      <c r="AW34" s="853"/>
      <c r="AX34" s="853"/>
      <c r="AY34" s="853"/>
      <c r="AZ34" s="854" t="s">
        <v>580</v>
      </c>
      <c r="BA34" s="854"/>
      <c r="BB34" s="854"/>
      <c r="BC34" s="854"/>
      <c r="BD34" s="854"/>
      <c r="BE34" s="850" t="s">
        <v>407</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t="s">
        <v>408</v>
      </c>
      <c r="C35" s="778"/>
      <c r="D35" s="778"/>
      <c r="E35" s="778"/>
      <c r="F35" s="778"/>
      <c r="G35" s="778"/>
      <c r="H35" s="778"/>
      <c r="I35" s="778"/>
      <c r="J35" s="778"/>
      <c r="K35" s="778"/>
      <c r="L35" s="778"/>
      <c r="M35" s="778"/>
      <c r="N35" s="778"/>
      <c r="O35" s="778"/>
      <c r="P35" s="779"/>
      <c r="Q35" s="780">
        <v>398</v>
      </c>
      <c r="R35" s="781"/>
      <c r="S35" s="781"/>
      <c r="T35" s="781"/>
      <c r="U35" s="781"/>
      <c r="V35" s="781">
        <v>398</v>
      </c>
      <c r="W35" s="781"/>
      <c r="X35" s="781"/>
      <c r="Y35" s="781"/>
      <c r="Z35" s="781"/>
      <c r="AA35" s="781">
        <v>0</v>
      </c>
      <c r="AB35" s="781"/>
      <c r="AC35" s="781"/>
      <c r="AD35" s="781"/>
      <c r="AE35" s="782"/>
      <c r="AF35" s="783">
        <v>0</v>
      </c>
      <c r="AG35" s="784"/>
      <c r="AH35" s="784"/>
      <c r="AI35" s="784"/>
      <c r="AJ35" s="785"/>
      <c r="AK35" s="852">
        <v>239</v>
      </c>
      <c r="AL35" s="853"/>
      <c r="AM35" s="853"/>
      <c r="AN35" s="853"/>
      <c r="AO35" s="853"/>
      <c r="AP35" s="853">
        <v>2737</v>
      </c>
      <c r="AQ35" s="853"/>
      <c r="AR35" s="853"/>
      <c r="AS35" s="853"/>
      <c r="AT35" s="853"/>
      <c r="AU35" s="853">
        <v>2403</v>
      </c>
      <c r="AV35" s="853"/>
      <c r="AW35" s="853"/>
      <c r="AX35" s="853"/>
      <c r="AY35" s="853"/>
      <c r="AZ35" s="854" t="s">
        <v>580</v>
      </c>
      <c r="BA35" s="854"/>
      <c r="BB35" s="854"/>
      <c r="BC35" s="854"/>
      <c r="BD35" s="854"/>
      <c r="BE35" s="850" t="s">
        <v>405</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t="s">
        <v>409</v>
      </c>
      <c r="C36" s="778"/>
      <c r="D36" s="778"/>
      <c r="E36" s="778"/>
      <c r="F36" s="778"/>
      <c r="G36" s="778"/>
      <c r="H36" s="778"/>
      <c r="I36" s="778"/>
      <c r="J36" s="778"/>
      <c r="K36" s="778"/>
      <c r="L36" s="778"/>
      <c r="M36" s="778"/>
      <c r="N36" s="778"/>
      <c r="O36" s="778"/>
      <c r="P36" s="779"/>
      <c r="Q36" s="780">
        <v>54</v>
      </c>
      <c r="R36" s="781"/>
      <c r="S36" s="781"/>
      <c r="T36" s="781"/>
      <c r="U36" s="781"/>
      <c r="V36" s="781">
        <v>48</v>
      </c>
      <c r="W36" s="781"/>
      <c r="X36" s="781"/>
      <c r="Y36" s="781"/>
      <c r="Z36" s="781"/>
      <c r="AA36" s="781">
        <v>6</v>
      </c>
      <c r="AB36" s="781"/>
      <c r="AC36" s="781"/>
      <c r="AD36" s="781"/>
      <c r="AE36" s="782"/>
      <c r="AF36" s="783">
        <v>6</v>
      </c>
      <c r="AG36" s="784"/>
      <c r="AH36" s="784"/>
      <c r="AI36" s="784"/>
      <c r="AJ36" s="785"/>
      <c r="AK36" s="852">
        <v>0</v>
      </c>
      <c r="AL36" s="853"/>
      <c r="AM36" s="853"/>
      <c r="AN36" s="853"/>
      <c r="AO36" s="853"/>
      <c r="AP36" s="853">
        <v>35</v>
      </c>
      <c r="AQ36" s="853"/>
      <c r="AR36" s="853"/>
      <c r="AS36" s="853"/>
      <c r="AT36" s="853"/>
      <c r="AU36" s="853" t="s">
        <v>580</v>
      </c>
      <c r="AV36" s="853"/>
      <c r="AW36" s="853"/>
      <c r="AX36" s="853"/>
      <c r="AY36" s="853"/>
      <c r="AZ36" s="854" t="s">
        <v>580</v>
      </c>
      <c r="BA36" s="854"/>
      <c r="BB36" s="854"/>
      <c r="BC36" s="854"/>
      <c r="BD36" s="854"/>
      <c r="BE36" s="850" t="s">
        <v>405</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t="s">
        <v>410</v>
      </c>
      <c r="C37" s="778"/>
      <c r="D37" s="778"/>
      <c r="E37" s="778"/>
      <c r="F37" s="778"/>
      <c r="G37" s="778"/>
      <c r="H37" s="778"/>
      <c r="I37" s="778"/>
      <c r="J37" s="778"/>
      <c r="K37" s="778"/>
      <c r="L37" s="778"/>
      <c r="M37" s="778"/>
      <c r="N37" s="778"/>
      <c r="O37" s="778"/>
      <c r="P37" s="779"/>
      <c r="Q37" s="780">
        <v>15</v>
      </c>
      <c r="R37" s="781"/>
      <c r="S37" s="781"/>
      <c r="T37" s="781"/>
      <c r="U37" s="781"/>
      <c r="V37" s="781">
        <v>15</v>
      </c>
      <c r="W37" s="781"/>
      <c r="X37" s="781"/>
      <c r="Y37" s="781"/>
      <c r="Z37" s="781"/>
      <c r="AA37" s="781" t="s">
        <v>580</v>
      </c>
      <c r="AB37" s="781"/>
      <c r="AC37" s="781"/>
      <c r="AD37" s="781"/>
      <c r="AE37" s="782"/>
      <c r="AF37" s="783" t="s">
        <v>404</v>
      </c>
      <c r="AG37" s="784"/>
      <c r="AH37" s="784"/>
      <c r="AI37" s="784"/>
      <c r="AJ37" s="785"/>
      <c r="AK37" s="852">
        <v>10</v>
      </c>
      <c r="AL37" s="853"/>
      <c r="AM37" s="853"/>
      <c r="AN37" s="853"/>
      <c r="AO37" s="853"/>
      <c r="AP37" s="853" t="s">
        <v>580</v>
      </c>
      <c r="AQ37" s="853"/>
      <c r="AR37" s="853"/>
      <c r="AS37" s="853"/>
      <c r="AT37" s="853"/>
      <c r="AU37" s="853" t="s">
        <v>580</v>
      </c>
      <c r="AV37" s="853"/>
      <c r="AW37" s="853"/>
      <c r="AX37" s="853"/>
      <c r="AY37" s="853"/>
      <c r="AZ37" s="854" t="s">
        <v>580</v>
      </c>
      <c r="BA37" s="854"/>
      <c r="BB37" s="854"/>
      <c r="BC37" s="854"/>
      <c r="BD37" s="854"/>
      <c r="BE37" s="850" t="s">
        <v>411</v>
      </c>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t="s">
        <v>412</v>
      </c>
      <c r="C38" s="778"/>
      <c r="D38" s="778"/>
      <c r="E38" s="778"/>
      <c r="F38" s="778"/>
      <c r="G38" s="778"/>
      <c r="H38" s="778"/>
      <c r="I38" s="778"/>
      <c r="J38" s="778"/>
      <c r="K38" s="778"/>
      <c r="L38" s="778"/>
      <c r="M38" s="778"/>
      <c r="N38" s="778"/>
      <c r="O38" s="778"/>
      <c r="P38" s="779"/>
      <c r="Q38" s="780">
        <v>16</v>
      </c>
      <c r="R38" s="781"/>
      <c r="S38" s="781"/>
      <c r="T38" s="781"/>
      <c r="U38" s="781"/>
      <c r="V38" s="781">
        <v>16</v>
      </c>
      <c r="W38" s="781"/>
      <c r="X38" s="781"/>
      <c r="Y38" s="781"/>
      <c r="Z38" s="781"/>
      <c r="AA38" s="781" t="s">
        <v>580</v>
      </c>
      <c r="AB38" s="781"/>
      <c r="AC38" s="781"/>
      <c r="AD38" s="781"/>
      <c r="AE38" s="782"/>
      <c r="AF38" s="783" t="s">
        <v>413</v>
      </c>
      <c r="AG38" s="784"/>
      <c r="AH38" s="784"/>
      <c r="AI38" s="784"/>
      <c r="AJ38" s="785"/>
      <c r="AK38" s="852">
        <v>0</v>
      </c>
      <c r="AL38" s="853"/>
      <c r="AM38" s="853"/>
      <c r="AN38" s="853"/>
      <c r="AO38" s="853"/>
      <c r="AP38" s="853">
        <v>81</v>
      </c>
      <c r="AQ38" s="853"/>
      <c r="AR38" s="853"/>
      <c r="AS38" s="853"/>
      <c r="AT38" s="853"/>
      <c r="AU38" s="853" t="s">
        <v>580</v>
      </c>
      <c r="AV38" s="853"/>
      <c r="AW38" s="853"/>
      <c r="AX38" s="853"/>
      <c r="AY38" s="853"/>
      <c r="AZ38" s="854" t="s">
        <v>580</v>
      </c>
      <c r="BA38" s="854"/>
      <c r="BB38" s="854"/>
      <c r="BC38" s="854"/>
      <c r="BD38" s="854"/>
      <c r="BE38" s="850" t="s">
        <v>414</v>
      </c>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t="s">
        <v>415</v>
      </c>
      <c r="C39" s="778"/>
      <c r="D39" s="778"/>
      <c r="E39" s="778"/>
      <c r="F39" s="778"/>
      <c r="G39" s="778"/>
      <c r="H39" s="778"/>
      <c r="I39" s="778"/>
      <c r="J39" s="778"/>
      <c r="K39" s="778"/>
      <c r="L39" s="778"/>
      <c r="M39" s="778"/>
      <c r="N39" s="778"/>
      <c r="O39" s="778"/>
      <c r="P39" s="779"/>
      <c r="Q39" s="780">
        <v>45</v>
      </c>
      <c r="R39" s="781"/>
      <c r="S39" s="781"/>
      <c r="T39" s="781"/>
      <c r="U39" s="781"/>
      <c r="V39" s="781">
        <v>13</v>
      </c>
      <c r="W39" s="781"/>
      <c r="X39" s="781"/>
      <c r="Y39" s="781"/>
      <c r="Z39" s="781"/>
      <c r="AA39" s="781">
        <v>32</v>
      </c>
      <c r="AB39" s="781"/>
      <c r="AC39" s="781"/>
      <c r="AD39" s="781"/>
      <c r="AE39" s="782"/>
      <c r="AF39" s="783">
        <v>79</v>
      </c>
      <c r="AG39" s="784"/>
      <c r="AH39" s="784"/>
      <c r="AI39" s="784"/>
      <c r="AJ39" s="785"/>
      <c r="AK39" s="852">
        <v>0</v>
      </c>
      <c r="AL39" s="853"/>
      <c r="AM39" s="853"/>
      <c r="AN39" s="853"/>
      <c r="AO39" s="853"/>
      <c r="AP39" s="853">
        <v>30</v>
      </c>
      <c r="AQ39" s="853"/>
      <c r="AR39" s="853"/>
      <c r="AS39" s="853"/>
      <c r="AT39" s="853"/>
      <c r="AU39" s="853">
        <v>30</v>
      </c>
      <c r="AV39" s="853"/>
      <c r="AW39" s="853"/>
      <c r="AX39" s="853"/>
      <c r="AY39" s="853"/>
      <c r="AZ39" s="854" t="s">
        <v>580</v>
      </c>
      <c r="BA39" s="854"/>
      <c r="BB39" s="854"/>
      <c r="BC39" s="854"/>
      <c r="BD39" s="854"/>
      <c r="BE39" s="850" t="s">
        <v>405</v>
      </c>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416</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383</v>
      </c>
      <c r="B63" s="812" t="s">
        <v>417</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562</v>
      </c>
      <c r="AG63" s="864"/>
      <c r="AH63" s="864"/>
      <c r="AI63" s="864"/>
      <c r="AJ63" s="865"/>
      <c r="AK63" s="866"/>
      <c r="AL63" s="861"/>
      <c r="AM63" s="861"/>
      <c r="AN63" s="861"/>
      <c r="AO63" s="861"/>
      <c r="AP63" s="864">
        <v>7332</v>
      </c>
      <c r="AQ63" s="864"/>
      <c r="AR63" s="864"/>
      <c r="AS63" s="864"/>
      <c r="AT63" s="864"/>
      <c r="AU63" s="864">
        <v>5555</v>
      </c>
      <c r="AV63" s="864"/>
      <c r="AW63" s="864"/>
      <c r="AX63" s="864"/>
      <c r="AY63" s="864"/>
      <c r="AZ63" s="868"/>
      <c r="BA63" s="868"/>
      <c r="BB63" s="868"/>
      <c r="BC63" s="868"/>
      <c r="BD63" s="868"/>
      <c r="BE63" s="869"/>
      <c r="BF63" s="869"/>
      <c r="BG63" s="869"/>
      <c r="BH63" s="869"/>
      <c r="BI63" s="870"/>
      <c r="BJ63" s="871" t="s">
        <v>418</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420</v>
      </c>
      <c r="B66" s="763"/>
      <c r="C66" s="763"/>
      <c r="D66" s="763"/>
      <c r="E66" s="763"/>
      <c r="F66" s="763"/>
      <c r="G66" s="763"/>
      <c r="H66" s="763"/>
      <c r="I66" s="763"/>
      <c r="J66" s="763"/>
      <c r="K66" s="763"/>
      <c r="L66" s="763"/>
      <c r="M66" s="763"/>
      <c r="N66" s="763"/>
      <c r="O66" s="763"/>
      <c r="P66" s="764"/>
      <c r="Q66" s="739" t="s">
        <v>421</v>
      </c>
      <c r="R66" s="740"/>
      <c r="S66" s="740"/>
      <c r="T66" s="740"/>
      <c r="U66" s="741"/>
      <c r="V66" s="739" t="s">
        <v>422</v>
      </c>
      <c r="W66" s="740"/>
      <c r="X66" s="740"/>
      <c r="Y66" s="740"/>
      <c r="Z66" s="741"/>
      <c r="AA66" s="739" t="s">
        <v>423</v>
      </c>
      <c r="AB66" s="740"/>
      <c r="AC66" s="740"/>
      <c r="AD66" s="740"/>
      <c r="AE66" s="741"/>
      <c r="AF66" s="874" t="s">
        <v>424</v>
      </c>
      <c r="AG66" s="835"/>
      <c r="AH66" s="835"/>
      <c r="AI66" s="835"/>
      <c r="AJ66" s="875"/>
      <c r="AK66" s="739" t="s">
        <v>425</v>
      </c>
      <c r="AL66" s="763"/>
      <c r="AM66" s="763"/>
      <c r="AN66" s="763"/>
      <c r="AO66" s="764"/>
      <c r="AP66" s="739" t="s">
        <v>393</v>
      </c>
      <c r="AQ66" s="740"/>
      <c r="AR66" s="740"/>
      <c r="AS66" s="740"/>
      <c r="AT66" s="741"/>
      <c r="AU66" s="739" t="s">
        <v>426</v>
      </c>
      <c r="AV66" s="740"/>
      <c r="AW66" s="740"/>
      <c r="AX66" s="740"/>
      <c r="AY66" s="741"/>
      <c r="AZ66" s="739" t="s">
        <v>367</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592</v>
      </c>
      <c r="C68" s="892"/>
      <c r="D68" s="892"/>
      <c r="E68" s="892"/>
      <c r="F68" s="892"/>
      <c r="G68" s="892"/>
      <c r="H68" s="892"/>
      <c r="I68" s="892"/>
      <c r="J68" s="892"/>
      <c r="K68" s="892"/>
      <c r="L68" s="892"/>
      <c r="M68" s="892"/>
      <c r="N68" s="892"/>
      <c r="O68" s="892"/>
      <c r="P68" s="893"/>
      <c r="Q68" s="894">
        <v>5914</v>
      </c>
      <c r="R68" s="888"/>
      <c r="S68" s="888"/>
      <c r="T68" s="888"/>
      <c r="U68" s="888"/>
      <c r="V68" s="888">
        <v>5862</v>
      </c>
      <c r="W68" s="888"/>
      <c r="X68" s="888"/>
      <c r="Y68" s="888"/>
      <c r="Z68" s="888"/>
      <c r="AA68" s="888">
        <v>53</v>
      </c>
      <c r="AB68" s="888"/>
      <c r="AC68" s="888"/>
      <c r="AD68" s="888"/>
      <c r="AE68" s="888"/>
      <c r="AF68" s="888">
        <v>5</v>
      </c>
      <c r="AG68" s="888"/>
      <c r="AH68" s="888"/>
      <c r="AI68" s="888"/>
      <c r="AJ68" s="888"/>
      <c r="AK68" s="888">
        <v>367</v>
      </c>
      <c r="AL68" s="888"/>
      <c r="AM68" s="888"/>
      <c r="AN68" s="888"/>
      <c r="AO68" s="888"/>
      <c r="AP68" s="888">
        <v>3235</v>
      </c>
      <c r="AQ68" s="888"/>
      <c r="AR68" s="888"/>
      <c r="AS68" s="888"/>
      <c r="AT68" s="888"/>
      <c r="AU68" s="888">
        <v>252</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583</v>
      </c>
      <c r="C69" s="896"/>
      <c r="D69" s="896"/>
      <c r="E69" s="896"/>
      <c r="F69" s="896"/>
      <c r="G69" s="896"/>
      <c r="H69" s="896"/>
      <c r="I69" s="896"/>
      <c r="J69" s="896"/>
      <c r="K69" s="896"/>
      <c r="L69" s="896"/>
      <c r="M69" s="896"/>
      <c r="N69" s="896"/>
      <c r="O69" s="896"/>
      <c r="P69" s="897"/>
      <c r="Q69" s="898">
        <v>4278</v>
      </c>
      <c r="R69" s="853"/>
      <c r="S69" s="853"/>
      <c r="T69" s="853"/>
      <c r="U69" s="853"/>
      <c r="V69" s="853">
        <v>4069</v>
      </c>
      <c r="W69" s="853"/>
      <c r="X69" s="853"/>
      <c r="Y69" s="853"/>
      <c r="Z69" s="853"/>
      <c r="AA69" s="853">
        <v>208</v>
      </c>
      <c r="AB69" s="853"/>
      <c r="AC69" s="853"/>
      <c r="AD69" s="853"/>
      <c r="AE69" s="853"/>
      <c r="AF69" s="853">
        <v>208</v>
      </c>
      <c r="AG69" s="853"/>
      <c r="AH69" s="853"/>
      <c r="AI69" s="853"/>
      <c r="AJ69" s="853"/>
      <c r="AK69" s="853">
        <v>1980</v>
      </c>
      <c r="AL69" s="853"/>
      <c r="AM69" s="853"/>
      <c r="AN69" s="853"/>
      <c r="AO69" s="853"/>
      <c r="AP69" s="853" t="s">
        <v>580</v>
      </c>
      <c r="AQ69" s="853"/>
      <c r="AR69" s="853"/>
      <c r="AS69" s="853"/>
      <c r="AT69" s="853"/>
      <c r="AU69" s="853" t="s">
        <v>580</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584</v>
      </c>
      <c r="C70" s="896"/>
      <c r="D70" s="896"/>
      <c r="E70" s="896"/>
      <c r="F70" s="896"/>
      <c r="G70" s="896"/>
      <c r="H70" s="896"/>
      <c r="I70" s="896"/>
      <c r="J70" s="896"/>
      <c r="K70" s="896"/>
      <c r="L70" s="896"/>
      <c r="M70" s="896"/>
      <c r="N70" s="896"/>
      <c r="O70" s="896"/>
      <c r="P70" s="897"/>
      <c r="Q70" s="898">
        <v>568</v>
      </c>
      <c r="R70" s="853"/>
      <c r="S70" s="853"/>
      <c r="T70" s="853"/>
      <c r="U70" s="853"/>
      <c r="V70" s="853">
        <v>563</v>
      </c>
      <c r="W70" s="853"/>
      <c r="X70" s="853"/>
      <c r="Y70" s="853"/>
      <c r="Z70" s="853"/>
      <c r="AA70" s="853">
        <v>5</v>
      </c>
      <c r="AB70" s="853"/>
      <c r="AC70" s="853"/>
      <c r="AD70" s="853"/>
      <c r="AE70" s="853"/>
      <c r="AF70" s="853">
        <v>5</v>
      </c>
      <c r="AG70" s="853"/>
      <c r="AH70" s="853"/>
      <c r="AI70" s="853"/>
      <c r="AJ70" s="853"/>
      <c r="AK70" s="853">
        <v>71</v>
      </c>
      <c r="AL70" s="853"/>
      <c r="AM70" s="853"/>
      <c r="AN70" s="853"/>
      <c r="AO70" s="853"/>
      <c r="AP70" s="853" t="s">
        <v>580</v>
      </c>
      <c r="AQ70" s="853"/>
      <c r="AR70" s="853"/>
      <c r="AS70" s="853"/>
      <c r="AT70" s="853"/>
      <c r="AU70" s="853" t="s">
        <v>580</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585</v>
      </c>
      <c r="C71" s="896"/>
      <c r="D71" s="896"/>
      <c r="E71" s="896"/>
      <c r="F71" s="896"/>
      <c r="G71" s="896"/>
      <c r="H71" s="896"/>
      <c r="I71" s="896"/>
      <c r="J71" s="896"/>
      <c r="K71" s="896"/>
      <c r="L71" s="896"/>
      <c r="M71" s="896"/>
      <c r="N71" s="896"/>
      <c r="O71" s="896"/>
      <c r="P71" s="897"/>
      <c r="Q71" s="898">
        <v>82672</v>
      </c>
      <c r="R71" s="853"/>
      <c r="S71" s="853"/>
      <c r="T71" s="853"/>
      <c r="U71" s="853"/>
      <c r="V71" s="853">
        <v>80207</v>
      </c>
      <c r="W71" s="853"/>
      <c r="X71" s="853"/>
      <c r="Y71" s="853"/>
      <c r="Z71" s="853"/>
      <c r="AA71" s="853">
        <v>2465</v>
      </c>
      <c r="AB71" s="853"/>
      <c r="AC71" s="853"/>
      <c r="AD71" s="853"/>
      <c r="AE71" s="853"/>
      <c r="AF71" s="853">
        <v>2465</v>
      </c>
      <c r="AG71" s="853"/>
      <c r="AH71" s="853"/>
      <c r="AI71" s="853"/>
      <c r="AJ71" s="853"/>
      <c r="AK71" s="853">
        <v>801</v>
      </c>
      <c r="AL71" s="853"/>
      <c r="AM71" s="853"/>
      <c r="AN71" s="853"/>
      <c r="AO71" s="853"/>
      <c r="AP71" s="853" t="s">
        <v>580</v>
      </c>
      <c r="AQ71" s="853"/>
      <c r="AR71" s="853"/>
      <c r="AS71" s="853"/>
      <c r="AT71" s="853"/>
      <c r="AU71" s="853" t="s">
        <v>580</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c r="C72" s="896"/>
      <c r="D72" s="896"/>
      <c r="E72" s="896"/>
      <c r="F72" s="896"/>
      <c r="G72" s="896"/>
      <c r="H72" s="896"/>
      <c r="I72" s="896"/>
      <c r="J72" s="896"/>
      <c r="K72" s="896"/>
      <c r="L72" s="896"/>
      <c r="M72" s="896"/>
      <c r="N72" s="896"/>
      <c r="O72" s="896"/>
      <c r="P72" s="897"/>
      <c r="Q72" s="898"/>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383</v>
      </c>
      <c r="B88" s="812" t="s">
        <v>427</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2683</v>
      </c>
      <c r="AG88" s="864"/>
      <c r="AH88" s="864"/>
      <c r="AI88" s="864"/>
      <c r="AJ88" s="864"/>
      <c r="AK88" s="861"/>
      <c r="AL88" s="861"/>
      <c r="AM88" s="861"/>
      <c r="AN88" s="861"/>
      <c r="AO88" s="861"/>
      <c r="AP88" s="864">
        <v>3235</v>
      </c>
      <c r="AQ88" s="864"/>
      <c r="AR88" s="864"/>
      <c r="AS88" s="864"/>
      <c r="AT88" s="864"/>
      <c r="AU88" s="864">
        <v>252</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12" t="s">
        <v>428</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14</v>
      </c>
      <c r="CS102" s="872"/>
      <c r="CT102" s="872"/>
      <c r="CU102" s="872"/>
      <c r="CV102" s="915"/>
      <c r="CW102" s="914">
        <v>38</v>
      </c>
      <c r="CX102" s="872"/>
      <c r="CY102" s="872"/>
      <c r="CZ102" s="872"/>
      <c r="DA102" s="915"/>
      <c r="DB102" s="914">
        <v>11</v>
      </c>
      <c r="DC102" s="872"/>
      <c r="DD102" s="872"/>
      <c r="DE102" s="872"/>
      <c r="DF102" s="915"/>
      <c r="DG102" s="914" t="s">
        <v>593</v>
      </c>
      <c r="DH102" s="872"/>
      <c r="DI102" s="872"/>
      <c r="DJ102" s="872"/>
      <c r="DK102" s="915"/>
      <c r="DL102" s="914" t="s">
        <v>593</v>
      </c>
      <c r="DM102" s="872"/>
      <c r="DN102" s="872"/>
      <c r="DO102" s="872"/>
      <c r="DP102" s="915"/>
      <c r="DQ102" s="914" t="s">
        <v>593</v>
      </c>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429</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430</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431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433</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434</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435</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436</v>
      </c>
      <c r="AB109" s="917"/>
      <c r="AC109" s="917"/>
      <c r="AD109" s="917"/>
      <c r="AE109" s="918"/>
      <c r="AF109" s="916" t="s">
        <v>298</v>
      </c>
      <c r="AG109" s="917"/>
      <c r="AH109" s="917"/>
      <c r="AI109" s="917"/>
      <c r="AJ109" s="918"/>
      <c r="AK109" s="916" t="s">
        <v>297</v>
      </c>
      <c r="AL109" s="917"/>
      <c r="AM109" s="917"/>
      <c r="AN109" s="917"/>
      <c r="AO109" s="918"/>
      <c r="AP109" s="916" t="s">
        <v>437</v>
      </c>
      <c r="AQ109" s="917"/>
      <c r="AR109" s="917"/>
      <c r="AS109" s="917"/>
      <c r="AT109" s="919"/>
      <c r="AU109" s="936" t="s">
        <v>435</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436</v>
      </c>
      <c r="BR109" s="917"/>
      <c r="BS109" s="917"/>
      <c r="BT109" s="917"/>
      <c r="BU109" s="918"/>
      <c r="BV109" s="916" t="s">
        <v>298</v>
      </c>
      <c r="BW109" s="917"/>
      <c r="BX109" s="917"/>
      <c r="BY109" s="917"/>
      <c r="BZ109" s="918"/>
      <c r="CA109" s="916" t="s">
        <v>297</v>
      </c>
      <c r="CB109" s="917"/>
      <c r="CC109" s="917"/>
      <c r="CD109" s="917"/>
      <c r="CE109" s="918"/>
      <c r="CF109" s="937" t="s">
        <v>437</v>
      </c>
      <c r="CG109" s="937"/>
      <c r="CH109" s="937"/>
      <c r="CI109" s="937"/>
      <c r="CJ109" s="937"/>
      <c r="CK109" s="916" t="s">
        <v>438</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436</v>
      </c>
      <c r="DH109" s="917"/>
      <c r="DI109" s="917"/>
      <c r="DJ109" s="917"/>
      <c r="DK109" s="918"/>
      <c r="DL109" s="916" t="s">
        <v>298</v>
      </c>
      <c r="DM109" s="917"/>
      <c r="DN109" s="917"/>
      <c r="DO109" s="917"/>
      <c r="DP109" s="918"/>
      <c r="DQ109" s="916" t="s">
        <v>297</v>
      </c>
      <c r="DR109" s="917"/>
      <c r="DS109" s="917"/>
      <c r="DT109" s="917"/>
      <c r="DU109" s="918"/>
      <c r="DV109" s="916" t="s">
        <v>437</v>
      </c>
      <c r="DW109" s="917"/>
      <c r="DX109" s="917"/>
      <c r="DY109" s="917"/>
      <c r="DZ109" s="919"/>
    </row>
    <row r="110" spans="1:131" s="226" customFormat="1" ht="26.25" customHeight="1" x14ac:dyDescent="0.15">
      <c r="A110" s="920" t="s">
        <v>439</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1567315</v>
      </c>
      <c r="AB110" s="924"/>
      <c r="AC110" s="924"/>
      <c r="AD110" s="924"/>
      <c r="AE110" s="925"/>
      <c r="AF110" s="926">
        <v>1566934</v>
      </c>
      <c r="AG110" s="924"/>
      <c r="AH110" s="924"/>
      <c r="AI110" s="924"/>
      <c r="AJ110" s="925"/>
      <c r="AK110" s="926">
        <v>1436342</v>
      </c>
      <c r="AL110" s="924"/>
      <c r="AM110" s="924"/>
      <c r="AN110" s="924"/>
      <c r="AO110" s="925"/>
      <c r="AP110" s="927">
        <v>26.2</v>
      </c>
      <c r="AQ110" s="928"/>
      <c r="AR110" s="928"/>
      <c r="AS110" s="928"/>
      <c r="AT110" s="929"/>
      <c r="AU110" s="930" t="s">
        <v>66</v>
      </c>
      <c r="AV110" s="931"/>
      <c r="AW110" s="931"/>
      <c r="AX110" s="931"/>
      <c r="AY110" s="931"/>
      <c r="AZ110" s="972" t="s">
        <v>440</v>
      </c>
      <c r="BA110" s="921"/>
      <c r="BB110" s="921"/>
      <c r="BC110" s="921"/>
      <c r="BD110" s="921"/>
      <c r="BE110" s="921"/>
      <c r="BF110" s="921"/>
      <c r="BG110" s="921"/>
      <c r="BH110" s="921"/>
      <c r="BI110" s="921"/>
      <c r="BJ110" s="921"/>
      <c r="BK110" s="921"/>
      <c r="BL110" s="921"/>
      <c r="BM110" s="921"/>
      <c r="BN110" s="921"/>
      <c r="BO110" s="921"/>
      <c r="BP110" s="922"/>
      <c r="BQ110" s="958">
        <v>11072125</v>
      </c>
      <c r="BR110" s="959"/>
      <c r="BS110" s="959"/>
      <c r="BT110" s="959"/>
      <c r="BU110" s="959"/>
      <c r="BV110" s="959">
        <v>10983126</v>
      </c>
      <c r="BW110" s="959"/>
      <c r="BX110" s="959"/>
      <c r="BY110" s="959"/>
      <c r="BZ110" s="959"/>
      <c r="CA110" s="959">
        <v>10905639</v>
      </c>
      <c r="CB110" s="959"/>
      <c r="CC110" s="959"/>
      <c r="CD110" s="959"/>
      <c r="CE110" s="959"/>
      <c r="CF110" s="973">
        <v>198.8</v>
      </c>
      <c r="CG110" s="974"/>
      <c r="CH110" s="974"/>
      <c r="CI110" s="974"/>
      <c r="CJ110" s="974"/>
      <c r="CK110" s="975" t="s">
        <v>441</v>
      </c>
      <c r="CL110" s="976"/>
      <c r="CM110" s="955" t="s">
        <v>442</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443</v>
      </c>
      <c r="DH110" s="959"/>
      <c r="DI110" s="959"/>
      <c r="DJ110" s="959"/>
      <c r="DK110" s="959"/>
      <c r="DL110" s="959" t="s">
        <v>443</v>
      </c>
      <c r="DM110" s="959"/>
      <c r="DN110" s="959"/>
      <c r="DO110" s="959"/>
      <c r="DP110" s="959"/>
      <c r="DQ110" s="959" t="s">
        <v>443</v>
      </c>
      <c r="DR110" s="959"/>
      <c r="DS110" s="959"/>
      <c r="DT110" s="959"/>
      <c r="DU110" s="959"/>
      <c r="DV110" s="960" t="s">
        <v>443</v>
      </c>
      <c r="DW110" s="960"/>
      <c r="DX110" s="960"/>
      <c r="DY110" s="960"/>
      <c r="DZ110" s="961"/>
    </row>
    <row r="111" spans="1:131" s="226" customFormat="1" ht="26.25" customHeight="1" x14ac:dyDescent="0.15">
      <c r="A111" s="962" t="s">
        <v>444</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445</v>
      </c>
      <c r="AB111" s="966"/>
      <c r="AC111" s="966"/>
      <c r="AD111" s="966"/>
      <c r="AE111" s="967"/>
      <c r="AF111" s="968" t="s">
        <v>443</v>
      </c>
      <c r="AG111" s="966"/>
      <c r="AH111" s="966"/>
      <c r="AI111" s="966"/>
      <c r="AJ111" s="967"/>
      <c r="AK111" s="968" t="s">
        <v>443</v>
      </c>
      <c r="AL111" s="966"/>
      <c r="AM111" s="966"/>
      <c r="AN111" s="966"/>
      <c r="AO111" s="967"/>
      <c r="AP111" s="969" t="s">
        <v>443</v>
      </c>
      <c r="AQ111" s="970"/>
      <c r="AR111" s="970"/>
      <c r="AS111" s="970"/>
      <c r="AT111" s="971"/>
      <c r="AU111" s="932"/>
      <c r="AV111" s="933"/>
      <c r="AW111" s="933"/>
      <c r="AX111" s="933"/>
      <c r="AY111" s="933"/>
      <c r="AZ111" s="981" t="s">
        <v>446</v>
      </c>
      <c r="BA111" s="982"/>
      <c r="BB111" s="982"/>
      <c r="BC111" s="982"/>
      <c r="BD111" s="982"/>
      <c r="BE111" s="982"/>
      <c r="BF111" s="982"/>
      <c r="BG111" s="982"/>
      <c r="BH111" s="982"/>
      <c r="BI111" s="982"/>
      <c r="BJ111" s="982"/>
      <c r="BK111" s="982"/>
      <c r="BL111" s="982"/>
      <c r="BM111" s="982"/>
      <c r="BN111" s="982"/>
      <c r="BO111" s="982"/>
      <c r="BP111" s="983"/>
      <c r="BQ111" s="951">
        <v>8473</v>
      </c>
      <c r="BR111" s="952"/>
      <c r="BS111" s="952"/>
      <c r="BT111" s="952"/>
      <c r="BU111" s="952"/>
      <c r="BV111" s="952">
        <v>6628</v>
      </c>
      <c r="BW111" s="952"/>
      <c r="BX111" s="952"/>
      <c r="BY111" s="952"/>
      <c r="BZ111" s="952"/>
      <c r="CA111" s="952">
        <v>5119</v>
      </c>
      <c r="CB111" s="952"/>
      <c r="CC111" s="952"/>
      <c r="CD111" s="952"/>
      <c r="CE111" s="952"/>
      <c r="CF111" s="946">
        <v>0.1</v>
      </c>
      <c r="CG111" s="947"/>
      <c r="CH111" s="947"/>
      <c r="CI111" s="947"/>
      <c r="CJ111" s="947"/>
      <c r="CK111" s="977"/>
      <c r="CL111" s="978"/>
      <c r="CM111" s="948" t="s">
        <v>447</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443</v>
      </c>
      <c r="DH111" s="952"/>
      <c r="DI111" s="952"/>
      <c r="DJ111" s="952"/>
      <c r="DK111" s="952"/>
      <c r="DL111" s="952" t="s">
        <v>443</v>
      </c>
      <c r="DM111" s="952"/>
      <c r="DN111" s="952"/>
      <c r="DO111" s="952"/>
      <c r="DP111" s="952"/>
      <c r="DQ111" s="952" t="s">
        <v>443</v>
      </c>
      <c r="DR111" s="952"/>
      <c r="DS111" s="952"/>
      <c r="DT111" s="952"/>
      <c r="DU111" s="952"/>
      <c r="DV111" s="953" t="s">
        <v>443</v>
      </c>
      <c r="DW111" s="953"/>
      <c r="DX111" s="953"/>
      <c r="DY111" s="953"/>
      <c r="DZ111" s="954"/>
    </row>
    <row r="112" spans="1:131" s="226" customFormat="1" ht="26.25" customHeight="1" x14ac:dyDescent="0.15">
      <c r="A112" s="984" t="s">
        <v>448</v>
      </c>
      <c r="B112" s="985"/>
      <c r="C112" s="982" t="s">
        <v>449</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122</v>
      </c>
      <c r="AB112" s="991"/>
      <c r="AC112" s="991"/>
      <c r="AD112" s="991"/>
      <c r="AE112" s="992"/>
      <c r="AF112" s="993" t="s">
        <v>450</v>
      </c>
      <c r="AG112" s="991"/>
      <c r="AH112" s="991"/>
      <c r="AI112" s="991"/>
      <c r="AJ112" s="992"/>
      <c r="AK112" s="993" t="s">
        <v>443</v>
      </c>
      <c r="AL112" s="991"/>
      <c r="AM112" s="991"/>
      <c r="AN112" s="991"/>
      <c r="AO112" s="992"/>
      <c r="AP112" s="994" t="s">
        <v>443</v>
      </c>
      <c r="AQ112" s="995"/>
      <c r="AR112" s="995"/>
      <c r="AS112" s="995"/>
      <c r="AT112" s="996"/>
      <c r="AU112" s="932"/>
      <c r="AV112" s="933"/>
      <c r="AW112" s="933"/>
      <c r="AX112" s="933"/>
      <c r="AY112" s="933"/>
      <c r="AZ112" s="981" t="s">
        <v>451</v>
      </c>
      <c r="BA112" s="982"/>
      <c r="BB112" s="982"/>
      <c r="BC112" s="982"/>
      <c r="BD112" s="982"/>
      <c r="BE112" s="982"/>
      <c r="BF112" s="982"/>
      <c r="BG112" s="982"/>
      <c r="BH112" s="982"/>
      <c r="BI112" s="982"/>
      <c r="BJ112" s="982"/>
      <c r="BK112" s="982"/>
      <c r="BL112" s="982"/>
      <c r="BM112" s="982"/>
      <c r="BN112" s="982"/>
      <c r="BO112" s="982"/>
      <c r="BP112" s="983"/>
      <c r="BQ112" s="951">
        <v>5451918</v>
      </c>
      <c r="BR112" s="952"/>
      <c r="BS112" s="952"/>
      <c r="BT112" s="952"/>
      <c r="BU112" s="952"/>
      <c r="BV112" s="952">
        <v>5500061</v>
      </c>
      <c r="BW112" s="952"/>
      <c r="BX112" s="952"/>
      <c r="BY112" s="952"/>
      <c r="BZ112" s="952"/>
      <c r="CA112" s="952">
        <v>5556165</v>
      </c>
      <c r="CB112" s="952"/>
      <c r="CC112" s="952"/>
      <c r="CD112" s="952"/>
      <c r="CE112" s="952"/>
      <c r="CF112" s="946">
        <v>101.3</v>
      </c>
      <c r="CG112" s="947"/>
      <c r="CH112" s="947"/>
      <c r="CI112" s="947"/>
      <c r="CJ112" s="947"/>
      <c r="CK112" s="977"/>
      <c r="CL112" s="978"/>
      <c r="CM112" s="948" t="s">
        <v>452</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443</v>
      </c>
      <c r="DH112" s="952"/>
      <c r="DI112" s="952"/>
      <c r="DJ112" s="952"/>
      <c r="DK112" s="952"/>
      <c r="DL112" s="952" t="s">
        <v>443</v>
      </c>
      <c r="DM112" s="952"/>
      <c r="DN112" s="952"/>
      <c r="DO112" s="952"/>
      <c r="DP112" s="952"/>
      <c r="DQ112" s="952" t="s">
        <v>443</v>
      </c>
      <c r="DR112" s="952"/>
      <c r="DS112" s="952"/>
      <c r="DT112" s="952"/>
      <c r="DU112" s="952"/>
      <c r="DV112" s="953" t="s">
        <v>443</v>
      </c>
      <c r="DW112" s="953"/>
      <c r="DX112" s="953"/>
      <c r="DY112" s="953"/>
      <c r="DZ112" s="954"/>
    </row>
    <row r="113" spans="1:130" s="226" customFormat="1" ht="26.25" customHeight="1" x14ac:dyDescent="0.15">
      <c r="A113" s="986"/>
      <c r="B113" s="987"/>
      <c r="C113" s="982" t="s">
        <v>453</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507671</v>
      </c>
      <c r="AB113" s="966"/>
      <c r="AC113" s="966"/>
      <c r="AD113" s="966"/>
      <c r="AE113" s="967"/>
      <c r="AF113" s="968">
        <v>594972</v>
      </c>
      <c r="AG113" s="966"/>
      <c r="AH113" s="966"/>
      <c r="AI113" s="966"/>
      <c r="AJ113" s="967"/>
      <c r="AK113" s="968">
        <v>577312</v>
      </c>
      <c r="AL113" s="966"/>
      <c r="AM113" s="966"/>
      <c r="AN113" s="966"/>
      <c r="AO113" s="967"/>
      <c r="AP113" s="969">
        <v>10.5</v>
      </c>
      <c r="AQ113" s="970"/>
      <c r="AR113" s="970"/>
      <c r="AS113" s="970"/>
      <c r="AT113" s="971"/>
      <c r="AU113" s="932"/>
      <c r="AV113" s="933"/>
      <c r="AW113" s="933"/>
      <c r="AX113" s="933"/>
      <c r="AY113" s="933"/>
      <c r="AZ113" s="981" t="s">
        <v>454</v>
      </c>
      <c r="BA113" s="982"/>
      <c r="BB113" s="982"/>
      <c r="BC113" s="982"/>
      <c r="BD113" s="982"/>
      <c r="BE113" s="982"/>
      <c r="BF113" s="982"/>
      <c r="BG113" s="982"/>
      <c r="BH113" s="982"/>
      <c r="BI113" s="982"/>
      <c r="BJ113" s="982"/>
      <c r="BK113" s="982"/>
      <c r="BL113" s="982"/>
      <c r="BM113" s="982"/>
      <c r="BN113" s="982"/>
      <c r="BO113" s="982"/>
      <c r="BP113" s="983"/>
      <c r="BQ113" s="951">
        <v>335876</v>
      </c>
      <c r="BR113" s="952"/>
      <c r="BS113" s="952"/>
      <c r="BT113" s="952"/>
      <c r="BU113" s="952"/>
      <c r="BV113" s="952">
        <v>288477</v>
      </c>
      <c r="BW113" s="952"/>
      <c r="BX113" s="952"/>
      <c r="BY113" s="952"/>
      <c r="BZ113" s="952"/>
      <c r="CA113" s="952">
        <v>252295</v>
      </c>
      <c r="CB113" s="952"/>
      <c r="CC113" s="952"/>
      <c r="CD113" s="952"/>
      <c r="CE113" s="952"/>
      <c r="CF113" s="946">
        <v>4.5999999999999996</v>
      </c>
      <c r="CG113" s="947"/>
      <c r="CH113" s="947"/>
      <c r="CI113" s="947"/>
      <c r="CJ113" s="947"/>
      <c r="CK113" s="977"/>
      <c r="CL113" s="978"/>
      <c r="CM113" s="948" t="s">
        <v>455</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443</v>
      </c>
      <c r="DH113" s="991"/>
      <c r="DI113" s="991"/>
      <c r="DJ113" s="991"/>
      <c r="DK113" s="992"/>
      <c r="DL113" s="993" t="s">
        <v>443</v>
      </c>
      <c r="DM113" s="991"/>
      <c r="DN113" s="991"/>
      <c r="DO113" s="991"/>
      <c r="DP113" s="992"/>
      <c r="DQ113" s="993" t="s">
        <v>443</v>
      </c>
      <c r="DR113" s="991"/>
      <c r="DS113" s="991"/>
      <c r="DT113" s="991"/>
      <c r="DU113" s="992"/>
      <c r="DV113" s="994" t="s">
        <v>443</v>
      </c>
      <c r="DW113" s="995"/>
      <c r="DX113" s="995"/>
      <c r="DY113" s="995"/>
      <c r="DZ113" s="996"/>
    </row>
    <row r="114" spans="1:130" s="226" customFormat="1" ht="26.25" customHeight="1" x14ac:dyDescent="0.15">
      <c r="A114" s="986"/>
      <c r="B114" s="987"/>
      <c r="C114" s="982" t="s">
        <v>456</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46628</v>
      </c>
      <c r="AB114" s="991"/>
      <c r="AC114" s="991"/>
      <c r="AD114" s="991"/>
      <c r="AE114" s="992"/>
      <c r="AF114" s="993">
        <v>48009</v>
      </c>
      <c r="AG114" s="991"/>
      <c r="AH114" s="991"/>
      <c r="AI114" s="991"/>
      <c r="AJ114" s="992"/>
      <c r="AK114" s="993">
        <v>62440</v>
      </c>
      <c r="AL114" s="991"/>
      <c r="AM114" s="991"/>
      <c r="AN114" s="991"/>
      <c r="AO114" s="992"/>
      <c r="AP114" s="994">
        <v>1.1000000000000001</v>
      </c>
      <c r="AQ114" s="995"/>
      <c r="AR114" s="995"/>
      <c r="AS114" s="995"/>
      <c r="AT114" s="996"/>
      <c r="AU114" s="932"/>
      <c r="AV114" s="933"/>
      <c r="AW114" s="933"/>
      <c r="AX114" s="933"/>
      <c r="AY114" s="933"/>
      <c r="AZ114" s="981" t="s">
        <v>457</v>
      </c>
      <c r="BA114" s="982"/>
      <c r="BB114" s="982"/>
      <c r="BC114" s="982"/>
      <c r="BD114" s="982"/>
      <c r="BE114" s="982"/>
      <c r="BF114" s="982"/>
      <c r="BG114" s="982"/>
      <c r="BH114" s="982"/>
      <c r="BI114" s="982"/>
      <c r="BJ114" s="982"/>
      <c r="BK114" s="982"/>
      <c r="BL114" s="982"/>
      <c r="BM114" s="982"/>
      <c r="BN114" s="982"/>
      <c r="BO114" s="982"/>
      <c r="BP114" s="983"/>
      <c r="BQ114" s="951">
        <v>1177432</v>
      </c>
      <c r="BR114" s="952"/>
      <c r="BS114" s="952"/>
      <c r="BT114" s="952"/>
      <c r="BU114" s="952"/>
      <c r="BV114" s="952">
        <v>786683</v>
      </c>
      <c r="BW114" s="952"/>
      <c r="BX114" s="952"/>
      <c r="BY114" s="952"/>
      <c r="BZ114" s="952"/>
      <c r="CA114" s="952">
        <v>938711</v>
      </c>
      <c r="CB114" s="952"/>
      <c r="CC114" s="952"/>
      <c r="CD114" s="952"/>
      <c r="CE114" s="952"/>
      <c r="CF114" s="946">
        <v>17.100000000000001</v>
      </c>
      <c r="CG114" s="947"/>
      <c r="CH114" s="947"/>
      <c r="CI114" s="947"/>
      <c r="CJ114" s="947"/>
      <c r="CK114" s="977"/>
      <c r="CL114" s="978"/>
      <c r="CM114" s="948" t="s">
        <v>458</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443</v>
      </c>
      <c r="DH114" s="991"/>
      <c r="DI114" s="991"/>
      <c r="DJ114" s="991"/>
      <c r="DK114" s="992"/>
      <c r="DL114" s="993" t="s">
        <v>398</v>
      </c>
      <c r="DM114" s="991"/>
      <c r="DN114" s="991"/>
      <c r="DO114" s="991"/>
      <c r="DP114" s="992"/>
      <c r="DQ114" s="993" t="s">
        <v>443</v>
      </c>
      <c r="DR114" s="991"/>
      <c r="DS114" s="991"/>
      <c r="DT114" s="991"/>
      <c r="DU114" s="992"/>
      <c r="DV114" s="994" t="s">
        <v>122</v>
      </c>
      <c r="DW114" s="995"/>
      <c r="DX114" s="995"/>
      <c r="DY114" s="995"/>
      <c r="DZ114" s="996"/>
    </row>
    <row r="115" spans="1:130" s="226" customFormat="1" ht="26.25" customHeight="1" x14ac:dyDescent="0.15">
      <c r="A115" s="986"/>
      <c r="B115" s="987"/>
      <c r="C115" s="982" t="s">
        <v>459</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443</v>
      </c>
      <c r="AB115" s="966"/>
      <c r="AC115" s="966"/>
      <c r="AD115" s="966"/>
      <c r="AE115" s="967"/>
      <c r="AF115" s="968" t="s">
        <v>443</v>
      </c>
      <c r="AG115" s="966"/>
      <c r="AH115" s="966"/>
      <c r="AI115" s="966"/>
      <c r="AJ115" s="967"/>
      <c r="AK115" s="968" t="s">
        <v>443</v>
      </c>
      <c r="AL115" s="966"/>
      <c r="AM115" s="966"/>
      <c r="AN115" s="966"/>
      <c r="AO115" s="967"/>
      <c r="AP115" s="969" t="s">
        <v>450</v>
      </c>
      <c r="AQ115" s="970"/>
      <c r="AR115" s="970"/>
      <c r="AS115" s="970"/>
      <c r="AT115" s="971"/>
      <c r="AU115" s="932"/>
      <c r="AV115" s="933"/>
      <c r="AW115" s="933"/>
      <c r="AX115" s="933"/>
      <c r="AY115" s="933"/>
      <c r="AZ115" s="981" t="s">
        <v>460</v>
      </c>
      <c r="BA115" s="982"/>
      <c r="BB115" s="982"/>
      <c r="BC115" s="982"/>
      <c r="BD115" s="982"/>
      <c r="BE115" s="982"/>
      <c r="BF115" s="982"/>
      <c r="BG115" s="982"/>
      <c r="BH115" s="982"/>
      <c r="BI115" s="982"/>
      <c r="BJ115" s="982"/>
      <c r="BK115" s="982"/>
      <c r="BL115" s="982"/>
      <c r="BM115" s="982"/>
      <c r="BN115" s="982"/>
      <c r="BO115" s="982"/>
      <c r="BP115" s="983"/>
      <c r="BQ115" s="951">
        <v>25</v>
      </c>
      <c r="BR115" s="952"/>
      <c r="BS115" s="952"/>
      <c r="BT115" s="952"/>
      <c r="BU115" s="952"/>
      <c r="BV115" s="952">
        <v>6</v>
      </c>
      <c r="BW115" s="952"/>
      <c r="BX115" s="952"/>
      <c r="BY115" s="952"/>
      <c r="BZ115" s="952"/>
      <c r="CA115" s="952" t="s">
        <v>443</v>
      </c>
      <c r="CB115" s="952"/>
      <c r="CC115" s="952"/>
      <c r="CD115" s="952"/>
      <c r="CE115" s="952"/>
      <c r="CF115" s="946" t="s">
        <v>443</v>
      </c>
      <c r="CG115" s="947"/>
      <c r="CH115" s="947"/>
      <c r="CI115" s="947"/>
      <c r="CJ115" s="947"/>
      <c r="CK115" s="977"/>
      <c r="CL115" s="978"/>
      <c r="CM115" s="981" t="s">
        <v>461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443</v>
      </c>
      <c r="DH115" s="991"/>
      <c r="DI115" s="991"/>
      <c r="DJ115" s="991"/>
      <c r="DK115" s="992"/>
      <c r="DL115" s="993" t="s">
        <v>443</v>
      </c>
      <c r="DM115" s="991"/>
      <c r="DN115" s="991"/>
      <c r="DO115" s="991"/>
      <c r="DP115" s="992"/>
      <c r="DQ115" s="993" t="s">
        <v>443</v>
      </c>
      <c r="DR115" s="991"/>
      <c r="DS115" s="991"/>
      <c r="DT115" s="991"/>
      <c r="DU115" s="992"/>
      <c r="DV115" s="994" t="s">
        <v>443</v>
      </c>
      <c r="DW115" s="995"/>
      <c r="DX115" s="995"/>
      <c r="DY115" s="995"/>
      <c r="DZ115" s="996"/>
    </row>
    <row r="116" spans="1:130" s="226" customFormat="1" ht="26.25" customHeight="1" x14ac:dyDescent="0.15">
      <c r="A116" s="988"/>
      <c r="B116" s="989"/>
      <c r="C116" s="997" t="s">
        <v>462</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443</v>
      </c>
      <c r="AB116" s="991"/>
      <c r="AC116" s="991"/>
      <c r="AD116" s="991"/>
      <c r="AE116" s="992"/>
      <c r="AF116" s="993">
        <v>146</v>
      </c>
      <c r="AG116" s="991"/>
      <c r="AH116" s="991"/>
      <c r="AI116" s="991"/>
      <c r="AJ116" s="992"/>
      <c r="AK116" s="993">
        <v>132</v>
      </c>
      <c r="AL116" s="991"/>
      <c r="AM116" s="991"/>
      <c r="AN116" s="991"/>
      <c r="AO116" s="992"/>
      <c r="AP116" s="994">
        <v>0</v>
      </c>
      <c r="AQ116" s="995"/>
      <c r="AR116" s="995"/>
      <c r="AS116" s="995"/>
      <c r="AT116" s="996"/>
      <c r="AU116" s="932"/>
      <c r="AV116" s="933"/>
      <c r="AW116" s="933"/>
      <c r="AX116" s="933"/>
      <c r="AY116" s="933"/>
      <c r="AZ116" s="999" t="s">
        <v>463</v>
      </c>
      <c r="BA116" s="1000"/>
      <c r="BB116" s="1000"/>
      <c r="BC116" s="1000"/>
      <c r="BD116" s="1000"/>
      <c r="BE116" s="1000"/>
      <c r="BF116" s="1000"/>
      <c r="BG116" s="1000"/>
      <c r="BH116" s="1000"/>
      <c r="BI116" s="1000"/>
      <c r="BJ116" s="1000"/>
      <c r="BK116" s="1000"/>
      <c r="BL116" s="1000"/>
      <c r="BM116" s="1000"/>
      <c r="BN116" s="1000"/>
      <c r="BO116" s="1000"/>
      <c r="BP116" s="1001"/>
      <c r="BQ116" s="951" t="s">
        <v>445</v>
      </c>
      <c r="BR116" s="952"/>
      <c r="BS116" s="952"/>
      <c r="BT116" s="952"/>
      <c r="BU116" s="952"/>
      <c r="BV116" s="952" t="s">
        <v>443</v>
      </c>
      <c r="BW116" s="952"/>
      <c r="BX116" s="952"/>
      <c r="BY116" s="952"/>
      <c r="BZ116" s="952"/>
      <c r="CA116" s="952" t="s">
        <v>443</v>
      </c>
      <c r="CB116" s="952"/>
      <c r="CC116" s="952"/>
      <c r="CD116" s="952"/>
      <c r="CE116" s="952"/>
      <c r="CF116" s="946" t="s">
        <v>443</v>
      </c>
      <c r="CG116" s="947"/>
      <c r="CH116" s="947"/>
      <c r="CI116" s="947"/>
      <c r="CJ116" s="947"/>
      <c r="CK116" s="977"/>
      <c r="CL116" s="978"/>
      <c r="CM116" s="948" t="s">
        <v>464</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8473</v>
      </c>
      <c r="DH116" s="991"/>
      <c r="DI116" s="991"/>
      <c r="DJ116" s="991"/>
      <c r="DK116" s="992"/>
      <c r="DL116" s="993">
        <v>6628</v>
      </c>
      <c r="DM116" s="991"/>
      <c r="DN116" s="991"/>
      <c r="DO116" s="991"/>
      <c r="DP116" s="992"/>
      <c r="DQ116" s="993">
        <v>5119</v>
      </c>
      <c r="DR116" s="991"/>
      <c r="DS116" s="991"/>
      <c r="DT116" s="991"/>
      <c r="DU116" s="992"/>
      <c r="DV116" s="994">
        <v>0.1</v>
      </c>
      <c r="DW116" s="995"/>
      <c r="DX116" s="995"/>
      <c r="DY116" s="995"/>
      <c r="DZ116" s="996"/>
    </row>
    <row r="117" spans="1:130" s="226" customFormat="1" ht="26.25" customHeight="1" x14ac:dyDescent="0.15">
      <c r="A117" s="936" t="s">
        <v>178</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465</v>
      </c>
      <c r="Z117" s="918"/>
      <c r="AA117" s="1008">
        <v>2121614</v>
      </c>
      <c r="AB117" s="1009"/>
      <c r="AC117" s="1009"/>
      <c r="AD117" s="1009"/>
      <c r="AE117" s="1010"/>
      <c r="AF117" s="1011">
        <v>2210061</v>
      </c>
      <c r="AG117" s="1009"/>
      <c r="AH117" s="1009"/>
      <c r="AI117" s="1009"/>
      <c r="AJ117" s="1010"/>
      <c r="AK117" s="1011">
        <v>2076226</v>
      </c>
      <c r="AL117" s="1009"/>
      <c r="AM117" s="1009"/>
      <c r="AN117" s="1009"/>
      <c r="AO117" s="1010"/>
      <c r="AP117" s="1012"/>
      <c r="AQ117" s="1013"/>
      <c r="AR117" s="1013"/>
      <c r="AS117" s="1013"/>
      <c r="AT117" s="1014"/>
      <c r="AU117" s="932"/>
      <c r="AV117" s="933"/>
      <c r="AW117" s="933"/>
      <c r="AX117" s="933"/>
      <c r="AY117" s="933"/>
      <c r="AZ117" s="999" t="s">
        <v>466</v>
      </c>
      <c r="BA117" s="1000"/>
      <c r="BB117" s="1000"/>
      <c r="BC117" s="1000"/>
      <c r="BD117" s="1000"/>
      <c r="BE117" s="1000"/>
      <c r="BF117" s="1000"/>
      <c r="BG117" s="1000"/>
      <c r="BH117" s="1000"/>
      <c r="BI117" s="1000"/>
      <c r="BJ117" s="1000"/>
      <c r="BK117" s="1000"/>
      <c r="BL117" s="1000"/>
      <c r="BM117" s="1000"/>
      <c r="BN117" s="1000"/>
      <c r="BO117" s="1000"/>
      <c r="BP117" s="1001"/>
      <c r="BQ117" s="951" t="s">
        <v>443</v>
      </c>
      <c r="BR117" s="952"/>
      <c r="BS117" s="952"/>
      <c r="BT117" s="952"/>
      <c r="BU117" s="952"/>
      <c r="BV117" s="952" t="s">
        <v>398</v>
      </c>
      <c r="BW117" s="952"/>
      <c r="BX117" s="952"/>
      <c r="BY117" s="952"/>
      <c r="BZ117" s="952"/>
      <c r="CA117" s="952" t="s">
        <v>443</v>
      </c>
      <c r="CB117" s="952"/>
      <c r="CC117" s="952"/>
      <c r="CD117" s="952"/>
      <c r="CE117" s="952"/>
      <c r="CF117" s="946" t="s">
        <v>443</v>
      </c>
      <c r="CG117" s="947"/>
      <c r="CH117" s="947"/>
      <c r="CI117" s="947"/>
      <c r="CJ117" s="947"/>
      <c r="CK117" s="977"/>
      <c r="CL117" s="978"/>
      <c r="CM117" s="948" t="s">
        <v>467</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443</v>
      </c>
      <c r="DH117" s="991"/>
      <c r="DI117" s="991"/>
      <c r="DJ117" s="991"/>
      <c r="DK117" s="992"/>
      <c r="DL117" s="993" t="s">
        <v>443</v>
      </c>
      <c r="DM117" s="991"/>
      <c r="DN117" s="991"/>
      <c r="DO117" s="991"/>
      <c r="DP117" s="992"/>
      <c r="DQ117" s="993" t="s">
        <v>443</v>
      </c>
      <c r="DR117" s="991"/>
      <c r="DS117" s="991"/>
      <c r="DT117" s="991"/>
      <c r="DU117" s="992"/>
      <c r="DV117" s="994" t="s">
        <v>443</v>
      </c>
      <c r="DW117" s="995"/>
      <c r="DX117" s="995"/>
      <c r="DY117" s="995"/>
      <c r="DZ117" s="996"/>
    </row>
    <row r="118" spans="1:130" s="226" customFormat="1" ht="26.25" customHeight="1" x14ac:dyDescent="0.15">
      <c r="A118" s="936" t="s">
        <v>438</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436</v>
      </c>
      <c r="AB118" s="917"/>
      <c r="AC118" s="917"/>
      <c r="AD118" s="917"/>
      <c r="AE118" s="918"/>
      <c r="AF118" s="916" t="s">
        <v>298</v>
      </c>
      <c r="AG118" s="917"/>
      <c r="AH118" s="917"/>
      <c r="AI118" s="917"/>
      <c r="AJ118" s="918"/>
      <c r="AK118" s="916" t="s">
        <v>297</v>
      </c>
      <c r="AL118" s="917"/>
      <c r="AM118" s="917"/>
      <c r="AN118" s="917"/>
      <c r="AO118" s="918"/>
      <c r="AP118" s="1003" t="s">
        <v>437</v>
      </c>
      <c r="AQ118" s="1004"/>
      <c r="AR118" s="1004"/>
      <c r="AS118" s="1004"/>
      <c r="AT118" s="1005"/>
      <c r="AU118" s="932"/>
      <c r="AV118" s="933"/>
      <c r="AW118" s="933"/>
      <c r="AX118" s="933"/>
      <c r="AY118" s="933"/>
      <c r="AZ118" s="1006" t="s">
        <v>468</v>
      </c>
      <c r="BA118" s="997"/>
      <c r="BB118" s="997"/>
      <c r="BC118" s="997"/>
      <c r="BD118" s="997"/>
      <c r="BE118" s="997"/>
      <c r="BF118" s="997"/>
      <c r="BG118" s="997"/>
      <c r="BH118" s="997"/>
      <c r="BI118" s="997"/>
      <c r="BJ118" s="997"/>
      <c r="BK118" s="997"/>
      <c r="BL118" s="997"/>
      <c r="BM118" s="997"/>
      <c r="BN118" s="997"/>
      <c r="BO118" s="997"/>
      <c r="BP118" s="998"/>
      <c r="BQ118" s="1029" t="s">
        <v>443</v>
      </c>
      <c r="BR118" s="1030"/>
      <c r="BS118" s="1030"/>
      <c r="BT118" s="1030"/>
      <c r="BU118" s="1030"/>
      <c r="BV118" s="1030" t="s">
        <v>443</v>
      </c>
      <c r="BW118" s="1030"/>
      <c r="BX118" s="1030"/>
      <c r="BY118" s="1030"/>
      <c r="BZ118" s="1030"/>
      <c r="CA118" s="1030" t="s">
        <v>443</v>
      </c>
      <c r="CB118" s="1030"/>
      <c r="CC118" s="1030"/>
      <c r="CD118" s="1030"/>
      <c r="CE118" s="1030"/>
      <c r="CF118" s="946" t="s">
        <v>398</v>
      </c>
      <c r="CG118" s="947"/>
      <c r="CH118" s="947"/>
      <c r="CI118" s="947"/>
      <c r="CJ118" s="947"/>
      <c r="CK118" s="977"/>
      <c r="CL118" s="978"/>
      <c r="CM118" s="948" t="s">
        <v>469</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443</v>
      </c>
      <c r="DH118" s="991"/>
      <c r="DI118" s="991"/>
      <c r="DJ118" s="991"/>
      <c r="DK118" s="992"/>
      <c r="DL118" s="993" t="s">
        <v>443</v>
      </c>
      <c r="DM118" s="991"/>
      <c r="DN118" s="991"/>
      <c r="DO118" s="991"/>
      <c r="DP118" s="992"/>
      <c r="DQ118" s="993" t="s">
        <v>443</v>
      </c>
      <c r="DR118" s="991"/>
      <c r="DS118" s="991"/>
      <c r="DT118" s="991"/>
      <c r="DU118" s="992"/>
      <c r="DV118" s="994" t="s">
        <v>443</v>
      </c>
      <c r="DW118" s="995"/>
      <c r="DX118" s="995"/>
      <c r="DY118" s="995"/>
      <c r="DZ118" s="996"/>
    </row>
    <row r="119" spans="1:130" s="226" customFormat="1" ht="26.25" customHeight="1" x14ac:dyDescent="0.15">
      <c r="A119" s="1090" t="s">
        <v>441</v>
      </c>
      <c r="B119" s="976"/>
      <c r="C119" s="955" t="s">
        <v>442</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443</v>
      </c>
      <c r="AB119" s="924"/>
      <c r="AC119" s="924"/>
      <c r="AD119" s="924"/>
      <c r="AE119" s="925"/>
      <c r="AF119" s="926" t="s">
        <v>122</v>
      </c>
      <c r="AG119" s="924"/>
      <c r="AH119" s="924"/>
      <c r="AI119" s="924"/>
      <c r="AJ119" s="925"/>
      <c r="AK119" s="926" t="s">
        <v>443</v>
      </c>
      <c r="AL119" s="924"/>
      <c r="AM119" s="924"/>
      <c r="AN119" s="924"/>
      <c r="AO119" s="925"/>
      <c r="AP119" s="927" t="s">
        <v>443</v>
      </c>
      <c r="AQ119" s="928"/>
      <c r="AR119" s="928"/>
      <c r="AS119" s="928"/>
      <c r="AT119" s="929"/>
      <c r="AU119" s="934"/>
      <c r="AV119" s="935"/>
      <c r="AW119" s="935"/>
      <c r="AX119" s="935"/>
      <c r="AY119" s="935"/>
      <c r="AZ119" s="257" t="s">
        <v>178</v>
      </c>
      <c r="BA119" s="257"/>
      <c r="BB119" s="257"/>
      <c r="BC119" s="257"/>
      <c r="BD119" s="257"/>
      <c r="BE119" s="257"/>
      <c r="BF119" s="257"/>
      <c r="BG119" s="257"/>
      <c r="BH119" s="257"/>
      <c r="BI119" s="257"/>
      <c r="BJ119" s="257"/>
      <c r="BK119" s="257"/>
      <c r="BL119" s="257"/>
      <c r="BM119" s="257"/>
      <c r="BN119" s="257"/>
      <c r="BO119" s="1007" t="s">
        <v>470</v>
      </c>
      <c r="BP119" s="1038"/>
      <c r="BQ119" s="1029">
        <v>18045849</v>
      </c>
      <c r="BR119" s="1030"/>
      <c r="BS119" s="1030"/>
      <c r="BT119" s="1030"/>
      <c r="BU119" s="1030"/>
      <c r="BV119" s="1030">
        <v>17564981</v>
      </c>
      <c r="BW119" s="1030"/>
      <c r="BX119" s="1030"/>
      <c r="BY119" s="1030"/>
      <c r="BZ119" s="1030"/>
      <c r="CA119" s="1030">
        <v>17657929</v>
      </c>
      <c r="CB119" s="1030"/>
      <c r="CC119" s="1030"/>
      <c r="CD119" s="1030"/>
      <c r="CE119" s="1030"/>
      <c r="CF119" s="1031"/>
      <c r="CG119" s="1032"/>
      <c r="CH119" s="1032"/>
      <c r="CI119" s="1032"/>
      <c r="CJ119" s="1033"/>
      <c r="CK119" s="979"/>
      <c r="CL119" s="980"/>
      <c r="CM119" s="1034" t="s">
        <v>471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443</v>
      </c>
      <c r="DH119" s="1016"/>
      <c r="DI119" s="1016"/>
      <c r="DJ119" s="1016"/>
      <c r="DK119" s="1017"/>
      <c r="DL119" s="1015" t="s">
        <v>443</v>
      </c>
      <c r="DM119" s="1016"/>
      <c r="DN119" s="1016"/>
      <c r="DO119" s="1016"/>
      <c r="DP119" s="1017"/>
      <c r="DQ119" s="1015" t="s">
        <v>443</v>
      </c>
      <c r="DR119" s="1016"/>
      <c r="DS119" s="1016"/>
      <c r="DT119" s="1016"/>
      <c r="DU119" s="1017"/>
      <c r="DV119" s="1018" t="s">
        <v>443</v>
      </c>
      <c r="DW119" s="1019"/>
      <c r="DX119" s="1019"/>
      <c r="DY119" s="1019"/>
      <c r="DZ119" s="1020"/>
    </row>
    <row r="120" spans="1:130" s="226" customFormat="1" ht="26.25" customHeight="1" x14ac:dyDescent="0.15">
      <c r="A120" s="1091"/>
      <c r="B120" s="978"/>
      <c r="C120" s="948" t="s">
        <v>447</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443</v>
      </c>
      <c r="AB120" s="991"/>
      <c r="AC120" s="991"/>
      <c r="AD120" s="991"/>
      <c r="AE120" s="992"/>
      <c r="AF120" s="993" t="s">
        <v>443</v>
      </c>
      <c r="AG120" s="991"/>
      <c r="AH120" s="991"/>
      <c r="AI120" s="991"/>
      <c r="AJ120" s="992"/>
      <c r="AK120" s="993" t="s">
        <v>443</v>
      </c>
      <c r="AL120" s="991"/>
      <c r="AM120" s="991"/>
      <c r="AN120" s="991"/>
      <c r="AO120" s="992"/>
      <c r="AP120" s="994" t="s">
        <v>443</v>
      </c>
      <c r="AQ120" s="995"/>
      <c r="AR120" s="995"/>
      <c r="AS120" s="995"/>
      <c r="AT120" s="996"/>
      <c r="AU120" s="1021" t="s">
        <v>472</v>
      </c>
      <c r="AV120" s="1022"/>
      <c r="AW120" s="1022"/>
      <c r="AX120" s="1022"/>
      <c r="AY120" s="1023"/>
      <c r="AZ120" s="972" t="s">
        <v>473</v>
      </c>
      <c r="BA120" s="921"/>
      <c r="BB120" s="921"/>
      <c r="BC120" s="921"/>
      <c r="BD120" s="921"/>
      <c r="BE120" s="921"/>
      <c r="BF120" s="921"/>
      <c r="BG120" s="921"/>
      <c r="BH120" s="921"/>
      <c r="BI120" s="921"/>
      <c r="BJ120" s="921"/>
      <c r="BK120" s="921"/>
      <c r="BL120" s="921"/>
      <c r="BM120" s="921"/>
      <c r="BN120" s="921"/>
      <c r="BO120" s="921"/>
      <c r="BP120" s="922"/>
      <c r="BQ120" s="958">
        <v>4485195</v>
      </c>
      <c r="BR120" s="959"/>
      <c r="BS120" s="959"/>
      <c r="BT120" s="959"/>
      <c r="BU120" s="959"/>
      <c r="BV120" s="959">
        <v>4560424</v>
      </c>
      <c r="BW120" s="959"/>
      <c r="BX120" s="959"/>
      <c r="BY120" s="959"/>
      <c r="BZ120" s="959"/>
      <c r="CA120" s="959">
        <v>4731381</v>
      </c>
      <c r="CB120" s="959"/>
      <c r="CC120" s="959"/>
      <c r="CD120" s="959"/>
      <c r="CE120" s="959"/>
      <c r="CF120" s="973">
        <v>86.3</v>
      </c>
      <c r="CG120" s="974"/>
      <c r="CH120" s="974"/>
      <c r="CI120" s="974"/>
      <c r="CJ120" s="974"/>
      <c r="CK120" s="1039" t="s">
        <v>474</v>
      </c>
      <c r="CL120" s="1040"/>
      <c r="CM120" s="1040"/>
      <c r="CN120" s="1040"/>
      <c r="CO120" s="1041"/>
      <c r="CP120" s="1047" t="s">
        <v>475</v>
      </c>
      <c r="CQ120" s="1048"/>
      <c r="CR120" s="1048"/>
      <c r="CS120" s="1048"/>
      <c r="CT120" s="1048"/>
      <c r="CU120" s="1048"/>
      <c r="CV120" s="1048"/>
      <c r="CW120" s="1048"/>
      <c r="CX120" s="1048"/>
      <c r="CY120" s="1048"/>
      <c r="CZ120" s="1048"/>
      <c r="DA120" s="1048"/>
      <c r="DB120" s="1048"/>
      <c r="DC120" s="1048"/>
      <c r="DD120" s="1048"/>
      <c r="DE120" s="1048"/>
      <c r="DF120" s="1049"/>
      <c r="DG120" s="958">
        <v>2780599</v>
      </c>
      <c r="DH120" s="959"/>
      <c r="DI120" s="959"/>
      <c r="DJ120" s="959"/>
      <c r="DK120" s="959"/>
      <c r="DL120" s="959">
        <v>2789721</v>
      </c>
      <c r="DM120" s="959"/>
      <c r="DN120" s="959"/>
      <c r="DO120" s="959"/>
      <c r="DP120" s="959"/>
      <c r="DQ120" s="959">
        <v>2837030</v>
      </c>
      <c r="DR120" s="959"/>
      <c r="DS120" s="959"/>
      <c r="DT120" s="959"/>
      <c r="DU120" s="959"/>
      <c r="DV120" s="960">
        <v>51.7</v>
      </c>
      <c r="DW120" s="960"/>
      <c r="DX120" s="960"/>
      <c r="DY120" s="960"/>
      <c r="DZ120" s="961"/>
    </row>
    <row r="121" spans="1:130" s="226" customFormat="1" ht="26.25" customHeight="1" x14ac:dyDescent="0.15">
      <c r="A121" s="1091"/>
      <c r="B121" s="978"/>
      <c r="C121" s="999" t="s">
        <v>476</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443</v>
      </c>
      <c r="AB121" s="991"/>
      <c r="AC121" s="991"/>
      <c r="AD121" s="991"/>
      <c r="AE121" s="992"/>
      <c r="AF121" s="993" t="s">
        <v>443</v>
      </c>
      <c r="AG121" s="991"/>
      <c r="AH121" s="991"/>
      <c r="AI121" s="991"/>
      <c r="AJ121" s="992"/>
      <c r="AK121" s="993" t="s">
        <v>443</v>
      </c>
      <c r="AL121" s="991"/>
      <c r="AM121" s="991"/>
      <c r="AN121" s="991"/>
      <c r="AO121" s="992"/>
      <c r="AP121" s="994" t="s">
        <v>443</v>
      </c>
      <c r="AQ121" s="995"/>
      <c r="AR121" s="995"/>
      <c r="AS121" s="995"/>
      <c r="AT121" s="996"/>
      <c r="AU121" s="1024"/>
      <c r="AV121" s="1025"/>
      <c r="AW121" s="1025"/>
      <c r="AX121" s="1025"/>
      <c r="AY121" s="1026"/>
      <c r="AZ121" s="981" t="s">
        <v>477</v>
      </c>
      <c r="BA121" s="982"/>
      <c r="BB121" s="982"/>
      <c r="BC121" s="982"/>
      <c r="BD121" s="982"/>
      <c r="BE121" s="982"/>
      <c r="BF121" s="982"/>
      <c r="BG121" s="982"/>
      <c r="BH121" s="982"/>
      <c r="BI121" s="982"/>
      <c r="BJ121" s="982"/>
      <c r="BK121" s="982"/>
      <c r="BL121" s="982"/>
      <c r="BM121" s="982"/>
      <c r="BN121" s="982"/>
      <c r="BO121" s="982"/>
      <c r="BP121" s="983"/>
      <c r="BQ121" s="951">
        <v>244738</v>
      </c>
      <c r="BR121" s="952"/>
      <c r="BS121" s="952"/>
      <c r="BT121" s="952"/>
      <c r="BU121" s="952"/>
      <c r="BV121" s="952">
        <v>223209</v>
      </c>
      <c r="BW121" s="952"/>
      <c r="BX121" s="952"/>
      <c r="BY121" s="952"/>
      <c r="BZ121" s="952"/>
      <c r="CA121" s="952">
        <v>188330</v>
      </c>
      <c r="CB121" s="952"/>
      <c r="CC121" s="952"/>
      <c r="CD121" s="952"/>
      <c r="CE121" s="952"/>
      <c r="CF121" s="946">
        <v>3.4</v>
      </c>
      <c r="CG121" s="947"/>
      <c r="CH121" s="947"/>
      <c r="CI121" s="947"/>
      <c r="CJ121" s="947"/>
      <c r="CK121" s="1042"/>
      <c r="CL121" s="1043"/>
      <c r="CM121" s="1043"/>
      <c r="CN121" s="1043"/>
      <c r="CO121" s="1044"/>
      <c r="CP121" s="1052" t="s">
        <v>478</v>
      </c>
      <c r="CQ121" s="1053"/>
      <c r="CR121" s="1053"/>
      <c r="CS121" s="1053"/>
      <c r="CT121" s="1053"/>
      <c r="CU121" s="1053"/>
      <c r="CV121" s="1053"/>
      <c r="CW121" s="1053"/>
      <c r="CX121" s="1053"/>
      <c r="CY121" s="1053"/>
      <c r="CZ121" s="1053"/>
      <c r="DA121" s="1053"/>
      <c r="DB121" s="1053"/>
      <c r="DC121" s="1053"/>
      <c r="DD121" s="1053"/>
      <c r="DE121" s="1053"/>
      <c r="DF121" s="1054"/>
      <c r="DG121" s="951">
        <v>2354019</v>
      </c>
      <c r="DH121" s="952"/>
      <c r="DI121" s="952"/>
      <c r="DJ121" s="952"/>
      <c r="DK121" s="952"/>
      <c r="DL121" s="952">
        <v>2380109</v>
      </c>
      <c r="DM121" s="952"/>
      <c r="DN121" s="952"/>
      <c r="DO121" s="952"/>
      <c r="DP121" s="952"/>
      <c r="DQ121" s="952">
        <v>2403497</v>
      </c>
      <c r="DR121" s="952"/>
      <c r="DS121" s="952"/>
      <c r="DT121" s="952"/>
      <c r="DU121" s="952"/>
      <c r="DV121" s="953">
        <v>43.8</v>
      </c>
      <c r="DW121" s="953"/>
      <c r="DX121" s="953"/>
      <c r="DY121" s="953"/>
      <c r="DZ121" s="954"/>
    </row>
    <row r="122" spans="1:130" s="226" customFormat="1" ht="26.25" customHeight="1" x14ac:dyDescent="0.15">
      <c r="A122" s="1091"/>
      <c r="B122" s="978"/>
      <c r="C122" s="948" t="s">
        <v>458</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398</v>
      </c>
      <c r="AB122" s="991"/>
      <c r="AC122" s="991"/>
      <c r="AD122" s="991"/>
      <c r="AE122" s="992"/>
      <c r="AF122" s="993" t="s">
        <v>122</v>
      </c>
      <c r="AG122" s="991"/>
      <c r="AH122" s="991"/>
      <c r="AI122" s="991"/>
      <c r="AJ122" s="992"/>
      <c r="AK122" s="993" t="s">
        <v>443</v>
      </c>
      <c r="AL122" s="991"/>
      <c r="AM122" s="991"/>
      <c r="AN122" s="991"/>
      <c r="AO122" s="992"/>
      <c r="AP122" s="994" t="s">
        <v>443</v>
      </c>
      <c r="AQ122" s="995"/>
      <c r="AR122" s="995"/>
      <c r="AS122" s="995"/>
      <c r="AT122" s="996"/>
      <c r="AU122" s="1024"/>
      <c r="AV122" s="1025"/>
      <c r="AW122" s="1025"/>
      <c r="AX122" s="1025"/>
      <c r="AY122" s="1026"/>
      <c r="AZ122" s="1006" t="s">
        <v>479</v>
      </c>
      <c r="BA122" s="997"/>
      <c r="BB122" s="997"/>
      <c r="BC122" s="997"/>
      <c r="BD122" s="997"/>
      <c r="BE122" s="997"/>
      <c r="BF122" s="997"/>
      <c r="BG122" s="997"/>
      <c r="BH122" s="997"/>
      <c r="BI122" s="997"/>
      <c r="BJ122" s="997"/>
      <c r="BK122" s="997"/>
      <c r="BL122" s="997"/>
      <c r="BM122" s="997"/>
      <c r="BN122" s="997"/>
      <c r="BO122" s="997"/>
      <c r="BP122" s="998"/>
      <c r="BQ122" s="1029">
        <v>13354850</v>
      </c>
      <c r="BR122" s="1030"/>
      <c r="BS122" s="1030"/>
      <c r="BT122" s="1030"/>
      <c r="BU122" s="1030"/>
      <c r="BV122" s="1030">
        <v>12929540</v>
      </c>
      <c r="BW122" s="1030"/>
      <c r="BX122" s="1030"/>
      <c r="BY122" s="1030"/>
      <c r="BZ122" s="1030"/>
      <c r="CA122" s="1030">
        <v>12202410</v>
      </c>
      <c r="CB122" s="1030"/>
      <c r="CC122" s="1030"/>
      <c r="CD122" s="1030"/>
      <c r="CE122" s="1030"/>
      <c r="CF122" s="1050">
        <v>222.4</v>
      </c>
      <c r="CG122" s="1051"/>
      <c r="CH122" s="1051"/>
      <c r="CI122" s="1051"/>
      <c r="CJ122" s="1051"/>
      <c r="CK122" s="1042"/>
      <c r="CL122" s="1043"/>
      <c r="CM122" s="1043"/>
      <c r="CN122" s="1043"/>
      <c r="CO122" s="1044"/>
      <c r="CP122" s="1052" t="s">
        <v>480</v>
      </c>
      <c r="CQ122" s="1053"/>
      <c r="CR122" s="1053"/>
      <c r="CS122" s="1053"/>
      <c r="CT122" s="1053"/>
      <c r="CU122" s="1053"/>
      <c r="CV122" s="1053"/>
      <c r="CW122" s="1053"/>
      <c r="CX122" s="1053"/>
      <c r="CY122" s="1053"/>
      <c r="CZ122" s="1053"/>
      <c r="DA122" s="1053"/>
      <c r="DB122" s="1053"/>
      <c r="DC122" s="1053"/>
      <c r="DD122" s="1053"/>
      <c r="DE122" s="1053"/>
      <c r="DF122" s="1054"/>
      <c r="DG122" s="951">
        <v>257423</v>
      </c>
      <c r="DH122" s="952"/>
      <c r="DI122" s="952"/>
      <c r="DJ122" s="952"/>
      <c r="DK122" s="952"/>
      <c r="DL122" s="952">
        <v>242519</v>
      </c>
      <c r="DM122" s="952"/>
      <c r="DN122" s="952"/>
      <c r="DO122" s="952"/>
      <c r="DP122" s="952"/>
      <c r="DQ122" s="952">
        <v>251317</v>
      </c>
      <c r="DR122" s="952"/>
      <c r="DS122" s="952"/>
      <c r="DT122" s="952"/>
      <c r="DU122" s="952"/>
      <c r="DV122" s="953">
        <v>4.5999999999999996</v>
      </c>
      <c r="DW122" s="953"/>
      <c r="DX122" s="953"/>
      <c r="DY122" s="953"/>
      <c r="DZ122" s="954"/>
    </row>
    <row r="123" spans="1:130" s="226" customFormat="1" ht="26.25" customHeight="1" x14ac:dyDescent="0.15">
      <c r="A123" s="1091"/>
      <c r="B123" s="978"/>
      <c r="C123" s="948" t="s">
        <v>464</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122</v>
      </c>
      <c r="AB123" s="991"/>
      <c r="AC123" s="991"/>
      <c r="AD123" s="991"/>
      <c r="AE123" s="992"/>
      <c r="AF123" s="993" t="s">
        <v>443</v>
      </c>
      <c r="AG123" s="991"/>
      <c r="AH123" s="991"/>
      <c r="AI123" s="991"/>
      <c r="AJ123" s="992"/>
      <c r="AK123" s="993" t="s">
        <v>443</v>
      </c>
      <c r="AL123" s="991"/>
      <c r="AM123" s="991"/>
      <c r="AN123" s="991"/>
      <c r="AO123" s="992"/>
      <c r="AP123" s="994" t="s">
        <v>443</v>
      </c>
      <c r="AQ123" s="995"/>
      <c r="AR123" s="995"/>
      <c r="AS123" s="995"/>
      <c r="AT123" s="996"/>
      <c r="AU123" s="1027"/>
      <c r="AV123" s="1028"/>
      <c r="AW123" s="1028"/>
      <c r="AX123" s="1028"/>
      <c r="AY123" s="1028"/>
      <c r="AZ123" s="257" t="s">
        <v>178</v>
      </c>
      <c r="BA123" s="257"/>
      <c r="BB123" s="257"/>
      <c r="BC123" s="257"/>
      <c r="BD123" s="257"/>
      <c r="BE123" s="257"/>
      <c r="BF123" s="257"/>
      <c r="BG123" s="257"/>
      <c r="BH123" s="257"/>
      <c r="BI123" s="257"/>
      <c r="BJ123" s="257"/>
      <c r="BK123" s="257"/>
      <c r="BL123" s="257"/>
      <c r="BM123" s="257"/>
      <c r="BN123" s="257"/>
      <c r="BO123" s="1007" t="s">
        <v>481</v>
      </c>
      <c r="BP123" s="1038"/>
      <c r="BQ123" s="1097">
        <v>18084783</v>
      </c>
      <c r="BR123" s="1098"/>
      <c r="BS123" s="1098"/>
      <c r="BT123" s="1098"/>
      <c r="BU123" s="1098"/>
      <c r="BV123" s="1098">
        <v>17713173</v>
      </c>
      <c r="BW123" s="1098"/>
      <c r="BX123" s="1098"/>
      <c r="BY123" s="1098"/>
      <c r="BZ123" s="1098"/>
      <c r="CA123" s="1098">
        <v>17122121</v>
      </c>
      <c r="CB123" s="1098"/>
      <c r="CC123" s="1098"/>
      <c r="CD123" s="1098"/>
      <c r="CE123" s="1098"/>
      <c r="CF123" s="1031"/>
      <c r="CG123" s="1032"/>
      <c r="CH123" s="1032"/>
      <c r="CI123" s="1032"/>
      <c r="CJ123" s="1033"/>
      <c r="CK123" s="1042"/>
      <c r="CL123" s="1043"/>
      <c r="CM123" s="1043"/>
      <c r="CN123" s="1043"/>
      <c r="CO123" s="1044"/>
      <c r="CP123" s="1052" t="s">
        <v>482</v>
      </c>
      <c r="CQ123" s="1053"/>
      <c r="CR123" s="1053"/>
      <c r="CS123" s="1053"/>
      <c r="CT123" s="1053"/>
      <c r="CU123" s="1053"/>
      <c r="CV123" s="1053"/>
      <c r="CW123" s="1053"/>
      <c r="CX123" s="1053"/>
      <c r="CY123" s="1053"/>
      <c r="CZ123" s="1053"/>
      <c r="DA123" s="1053"/>
      <c r="DB123" s="1053"/>
      <c r="DC123" s="1053"/>
      <c r="DD123" s="1053"/>
      <c r="DE123" s="1053"/>
      <c r="DF123" s="1054"/>
      <c r="DG123" s="990" t="s">
        <v>443</v>
      </c>
      <c r="DH123" s="991"/>
      <c r="DI123" s="991"/>
      <c r="DJ123" s="991"/>
      <c r="DK123" s="992"/>
      <c r="DL123" s="993">
        <v>29800</v>
      </c>
      <c r="DM123" s="991"/>
      <c r="DN123" s="991"/>
      <c r="DO123" s="991"/>
      <c r="DP123" s="992"/>
      <c r="DQ123" s="993">
        <v>29800</v>
      </c>
      <c r="DR123" s="991"/>
      <c r="DS123" s="991"/>
      <c r="DT123" s="991"/>
      <c r="DU123" s="992"/>
      <c r="DV123" s="994">
        <v>0.5</v>
      </c>
      <c r="DW123" s="995"/>
      <c r="DX123" s="995"/>
      <c r="DY123" s="995"/>
      <c r="DZ123" s="996"/>
    </row>
    <row r="124" spans="1:130" s="226" customFormat="1" ht="26.25" customHeight="1" thickBot="1" x14ac:dyDescent="0.2">
      <c r="A124" s="1091"/>
      <c r="B124" s="978"/>
      <c r="C124" s="948" t="s">
        <v>467</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398</v>
      </c>
      <c r="AB124" s="991"/>
      <c r="AC124" s="991"/>
      <c r="AD124" s="991"/>
      <c r="AE124" s="992"/>
      <c r="AF124" s="993" t="s">
        <v>443</v>
      </c>
      <c r="AG124" s="991"/>
      <c r="AH124" s="991"/>
      <c r="AI124" s="991"/>
      <c r="AJ124" s="992"/>
      <c r="AK124" s="993" t="s">
        <v>122</v>
      </c>
      <c r="AL124" s="991"/>
      <c r="AM124" s="991"/>
      <c r="AN124" s="991"/>
      <c r="AO124" s="992"/>
      <c r="AP124" s="994" t="s">
        <v>122</v>
      </c>
      <c r="AQ124" s="995"/>
      <c r="AR124" s="995"/>
      <c r="AS124" s="995"/>
      <c r="AT124" s="996"/>
      <c r="AU124" s="1093" t="s">
        <v>483</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443</v>
      </c>
      <c r="BR124" s="1060"/>
      <c r="BS124" s="1060"/>
      <c r="BT124" s="1060"/>
      <c r="BU124" s="1060"/>
      <c r="BV124" s="1060" t="s">
        <v>443</v>
      </c>
      <c r="BW124" s="1060"/>
      <c r="BX124" s="1060"/>
      <c r="BY124" s="1060"/>
      <c r="BZ124" s="1060"/>
      <c r="CA124" s="1060">
        <v>9.6999999999999993</v>
      </c>
      <c r="CB124" s="1060"/>
      <c r="CC124" s="1060"/>
      <c r="CD124" s="1060"/>
      <c r="CE124" s="1060"/>
      <c r="CF124" s="1061"/>
      <c r="CG124" s="1062"/>
      <c r="CH124" s="1062"/>
      <c r="CI124" s="1062"/>
      <c r="CJ124" s="1063"/>
      <c r="CK124" s="1045"/>
      <c r="CL124" s="1045"/>
      <c r="CM124" s="1045"/>
      <c r="CN124" s="1045"/>
      <c r="CO124" s="1046"/>
      <c r="CP124" s="1052" t="s">
        <v>484</v>
      </c>
      <c r="CQ124" s="1053"/>
      <c r="CR124" s="1053"/>
      <c r="CS124" s="1053"/>
      <c r="CT124" s="1053"/>
      <c r="CU124" s="1053"/>
      <c r="CV124" s="1053"/>
      <c r="CW124" s="1053"/>
      <c r="CX124" s="1053"/>
      <c r="CY124" s="1053"/>
      <c r="CZ124" s="1053"/>
      <c r="DA124" s="1053"/>
      <c r="DB124" s="1053"/>
      <c r="DC124" s="1053"/>
      <c r="DD124" s="1053"/>
      <c r="DE124" s="1053"/>
      <c r="DF124" s="1054"/>
      <c r="DG124" s="1037">
        <v>59877</v>
      </c>
      <c r="DH124" s="1016"/>
      <c r="DI124" s="1016"/>
      <c r="DJ124" s="1016"/>
      <c r="DK124" s="1017"/>
      <c r="DL124" s="1015">
        <v>57912</v>
      </c>
      <c r="DM124" s="1016"/>
      <c r="DN124" s="1016"/>
      <c r="DO124" s="1016"/>
      <c r="DP124" s="1017"/>
      <c r="DQ124" s="1015">
        <v>34521</v>
      </c>
      <c r="DR124" s="1016"/>
      <c r="DS124" s="1016"/>
      <c r="DT124" s="1016"/>
      <c r="DU124" s="1017"/>
      <c r="DV124" s="1018">
        <v>0.6</v>
      </c>
      <c r="DW124" s="1019"/>
      <c r="DX124" s="1019"/>
      <c r="DY124" s="1019"/>
      <c r="DZ124" s="1020"/>
    </row>
    <row r="125" spans="1:130" s="226" customFormat="1" ht="26.25" customHeight="1" x14ac:dyDescent="0.15">
      <c r="A125" s="1091"/>
      <c r="B125" s="978"/>
      <c r="C125" s="948" t="s">
        <v>469</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443</v>
      </c>
      <c r="AB125" s="991"/>
      <c r="AC125" s="991"/>
      <c r="AD125" s="991"/>
      <c r="AE125" s="992"/>
      <c r="AF125" s="993" t="s">
        <v>443</v>
      </c>
      <c r="AG125" s="991"/>
      <c r="AH125" s="991"/>
      <c r="AI125" s="991"/>
      <c r="AJ125" s="992"/>
      <c r="AK125" s="993" t="s">
        <v>122</v>
      </c>
      <c r="AL125" s="991"/>
      <c r="AM125" s="991"/>
      <c r="AN125" s="991"/>
      <c r="AO125" s="992"/>
      <c r="AP125" s="994" t="s">
        <v>443</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485</v>
      </c>
      <c r="CL125" s="1040"/>
      <c r="CM125" s="1040"/>
      <c r="CN125" s="1040"/>
      <c r="CO125" s="1041"/>
      <c r="CP125" s="972" t="s">
        <v>486</v>
      </c>
      <c r="CQ125" s="921"/>
      <c r="CR125" s="921"/>
      <c r="CS125" s="921"/>
      <c r="CT125" s="921"/>
      <c r="CU125" s="921"/>
      <c r="CV125" s="921"/>
      <c r="CW125" s="921"/>
      <c r="CX125" s="921"/>
      <c r="CY125" s="921"/>
      <c r="CZ125" s="921"/>
      <c r="DA125" s="921"/>
      <c r="DB125" s="921"/>
      <c r="DC125" s="921"/>
      <c r="DD125" s="921"/>
      <c r="DE125" s="921"/>
      <c r="DF125" s="922"/>
      <c r="DG125" s="958" t="s">
        <v>443</v>
      </c>
      <c r="DH125" s="959"/>
      <c r="DI125" s="959"/>
      <c r="DJ125" s="959"/>
      <c r="DK125" s="959"/>
      <c r="DL125" s="959" t="s">
        <v>443</v>
      </c>
      <c r="DM125" s="959"/>
      <c r="DN125" s="959"/>
      <c r="DO125" s="959"/>
      <c r="DP125" s="959"/>
      <c r="DQ125" s="959" t="s">
        <v>443</v>
      </c>
      <c r="DR125" s="959"/>
      <c r="DS125" s="959"/>
      <c r="DT125" s="959"/>
      <c r="DU125" s="959"/>
      <c r="DV125" s="960" t="s">
        <v>443</v>
      </c>
      <c r="DW125" s="960"/>
      <c r="DX125" s="960"/>
      <c r="DY125" s="960"/>
      <c r="DZ125" s="961"/>
    </row>
    <row r="126" spans="1:130" s="226" customFormat="1" ht="26.25" customHeight="1" thickBot="1" x14ac:dyDescent="0.2">
      <c r="A126" s="1091"/>
      <c r="B126" s="978"/>
      <c r="C126" s="948" t="s">
        <v>471</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443</v>
      </c>
      <c r="AB126" s="991"/>
      <c r="AC126" s="991"/>
      <c r="AD126" s="991"/>
      <c r="AE126" s="992"/>
      <c r="AF126" s="993" t="s">
        <v>443</v>
      </c>
      <c r="AG126" s="991"/>
      <c r="AH126" s="991"/>
      <c r="AI126" s="991"/>
      <c r="AJ126" s="992"/>
      <c r="AK126" s="993" t="s">
        <v>443</v>
      </c>
      <c r="AL126" s="991"/>
      <c r="AM126" s="991"/>
      <c r="AN126" s="991"/>
      <c r="AO126" s="992"/>
      <c r="AP126" s="994" t="s">
        <v>443</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487</v>
      </c>
      <c r="CQ126" s="982"/>
      <c r="CR126" s="982"/>
      <c r="CS126" s="982"/>
      <c r="CT126" s="982"/>
      <c r="CU126" s="982"/>
      <c r="CV126" s="982"/>
      <c r="CW126" s="982"/>
      <c r="CX126" s="982"/>
      <c r="CY126" s="982"/>
      <c r="CZ126" s="982"/>
      <c r="DA126" s="982"/>
      <c r="DB126" s="982"/>
      <c r="DC126" s="982"/>
      <c r="DD126" s="982"/>
      <c r="DE126" s="982"/>
      <c r="DF126" s="983"/>
      <c r="DG126" s="951" t="s">
        <v>443</v>
      </c>
      <c r="DH126" s="952"/>
      <c r="DI126" s="952"/>
      <c r="DJ126" s="952"/>
      <c r="DK126" s="952"/>
      <c r="DL126" s="952" t="s">
        <v>443</v>
      </c>
      <c r="DM126" s="952"/>
      <c r="DN126" s="952"/>
      <c r="DO126" s="952"/>
      <c r="DP126" s="952"/>
      <c r="DQ126" s="952" t="s">
        <v>443</v>
      </c>
      <c r="DR126" s="952"/>
      <c r="DS126" s="952"/>
      <c r="DT126" s="952"/>
      <c r="DU126" s="952"/>
      <c r="DV126" s="953" t="s">
        <v>443</v>
      </c>
      <c r="DW126" s="953"/>
      <c r="DX126" s="953"/>
      <c r="DY126" s="953"/>
      <c r="DZ126" s="954"/>
    </row>
    <row r="127" spans="1:130" s="226" customFormat="1" ht="26.25" customHeight="1" x14ac:dyDescent="0.15">
      <c r="A127" s="1092"/>
      <c r="B127" s="980"/>
      <c r="C127" s="1034" t="s">
        <v>488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443</v>
      </c>
      <c r="AB127" s="991"/>
      <c r="AC127" s="991"/>
      <c r="AD127" s="991"/>
      <c r="AE127" s="992"/>
      <c r="AF127" s="993" t="s">
        <v>443</v>
      </c>
      <c r="AG127" s="991"/>
      <c r="AH127" s="991"/>
      <c r="AI127" s="991"/>
      <c r="AJ127" s="992"/>
      <c r="AK127" s="993" t="s">
        <v>443</v>
      </c>
      <c r="AL127" s="991"/>
      <c r="AM127" s="991"/>
      <c r="AN127" s="991"/>
      <c r="AO127" s="992"/>
      <c r="AP127" s="994" t="s">
        <v>443</v>
      </c>
      <c r="AQ127" s="995"/>
      <c r="AR127" s="995"/>
      <c r="AS127" s="995"/>
      <c r="AT127" s="996"/>
      <c r="AU127" s="262"/>
      <c r="AV127" s="262"/>
      <c r="AW127" s="262"/>
      <c r="AX127" s="1064" t="s">
        <v>489</v>
      </c>
      <c r="AY127" s="1065"/>
      <c r="AZ127" s="1065"/>
      <c r="BA127" s="1065"/>
      <c r="BB127" s="1065"/>
      <c r="BC127" s="1065"/>
      <c r="BD127" s="1065"/>
      <c r="BE127" s="1066"/>
      <c r="BF127" s="1067" t="s">
        <v>490</v>
      </c>
      <c r="BG127" s="1065"/>
      <c r="BH127" s="1065"/>
      <c r="BI127" s="1065"/>
      <c r="BJ127" s="1065"/>
      <c r="BK127" s="1065"/>
      <c r="BL127" s="1066"/>
      <c r="BM127" s="1067" t="s">
        <v>491</v>
      </c>
      <c r="BN127" s="1065"/>
      <c r="BO127" s="1065"/>
      <c r="BP127" s="1065"/>
      <c r="BQ127" s="1065"/>
      <c r="BR127" s="1065"/>
      <c r="BS127" s="1066"/>
      <c r="BT127" s="1067" t="s">
        <v>492</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493</v>
      </c>
      <c r="CQ127" s="982"/>
      <c r="CR127" s="982"/>
      <c r="CS127" s="982"/>
      <c r="CT127" s="982"/>
      <c r="CU127" s="982"/>
      <c r="CV127" s="982"/>
      <c r="CW127" s="982"/>
      <c r="CX127" s="982"/>
      <c r="CY127" s="982"/>
      <c r="CZ127" s="982"/>
      <c r="DA127" s="982"/>
      <c r="DB127" s="982"/>
      <c r="DC127" s="982"/>
      <c r="DD127" s="982"/>
      <c r="DE127" s="982"/>
      <c r="DF127" s="983"/>
      <c r="DG127" s="951" t="s">
        <v>443</v>
      </c>
      <c r="DH127" s="952"/>
      <c r="DI127" s="952"/>
      <c r="DJ127" s="952"/>
      <c r="DK127" s="952"/>
      <c r="DL127" s="952" t="s">
        <v>443</v>
      </c>
      <c r="DM127" s="952"/>
      <c r="DN127" s="952"/>
      <c r="DO127" s="952"/>
      <c r="DP127" s="952"/>
      <c r="DQ127" s="952" t="s">
        <v>443</v>
      </c>
      <c r="DR127" s="952"/>
      <c r="DS127" s="952"/>
      <c r="DT127" s="952"/>
      <c r="DU127" s="952"/>
      <c r="DV127" s="953" t="s">
        <v>443</v>
      </c>
      <c r="DW127" s="953"/>
      <c r="DX127" s="953"/>
      <c r="DY127" s="953"/>
      <c r="DZ127" s="954"/>
    </row>
    <row r="128" spans="1:130" s="226" customFormat="1" ht="26.25" customHeight="1" thickBot="1" x14ac:dyDescent="0.2">
      <c r="A128" s="1075" t="s">
        <v>494</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495</v>
      </c>
      <c r="X128" s="1077"/>
      <c r="Y128" s="1077"/>
      <c r="Z128" s="1078"/>
      <c r="AA128" s="1079">
        <v>81679</v>
      </c>
      <c r="AB128" s="1080"/>
      <c r="AC128" s="1080"/>
      <c r="AD128" s="1080"/>
      <c r="AE128" s="1081"/>
      <c r="AF128" s="1082">
        <v>103124</v>
      </c>
      <c r="AG128" s="1080"/>
      <c r="AH128" s="1080"/>
      <c r="AI128" s="1080"/>
      <c r="AJ128" s="1081"/>
      <c r="AK128" s="1082">
        <v>44045</v>
      </c>
      <c r="AL128" s="1080"/>
      <c r="AM128" s="1080"/>
      <c r="AN128" s="1080"/>
      <c r="AO128" s="1081"/>
      <c r="AP128" s="1083"/>
      <c r="AQ128" s="1084"/>
      <c r="AR128" s="1084"/>
      <c r="AS128" s="1084"/>
      <c r="AT128" s="1085"/>
      <c r="AU128" s="262"/>
      <c r="AV128" s="262"/>
      <c r="AW128" s="262"/>
      <c r="AX128" s="920" t="s">
        <v>496</v>
      </c>
      <c r="AY128" s="921"/>
      <c r="AZ128" s="921"/>
      <c r="BA128" s="921"/>
      <c r="BB128" s="921"/>
      <c r="BC128" s="921"/>
      <c r="BD128" s="921"/>
      <c r="BE128" s="922"/>
      <c r="BF128" s="1086" t="s">
        <v>443</v>
      </c>
      <c r="BG128" s="1087"/>
      <c r="BH128" s="1087"/>
      <c r="BI128" s="1087"/>
      <c r="BJ128" s="1087"/>
      <c r="BK128" s="1087"/>
      <c r="BL128" s="1088"/>
      <c r="BM128" s="1086">
        <v>14.08</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497</v>
      </c>
      <c r="CQ128" s="1069"/>
      <c r="CR128" s="1069"/>
      <c r="CS128" s="1069"/>
      <c r="CT128" s="1069"/>
      <c r="CU128" s="1069"/>
      <c r="CV128" s="1069"/>
      <c r="CW128" s="1069"/>
      <c r="CX128" s="1069"/>
      <c r="CY128" s="1069"/>
      <c r="CZ128" s="1069"/>
      <c r="DA128" s="1069"/>
      <c r="DB128" s="1069"/>
      <c r="DC128" s="1069"/>
      <c r="DD128" s="1069"/>
      <c r="DE128" s="1069"/>
      <c r="DF128" s="1070"/>
      <c r="DG128" s="1071">
        <v>25</v>
      </c>
      <c r="DH128" s="1072"/>
      <c r="DI128" s="1072"/>
      <c r="DJ128" s="1072"/>
      <c r="DK128" s="1072"/>
      <c r="DL128" s="1072">
        <v>6</v>
      </c>
      <c r="DM128" s="1072"/>
      <c r="DN128" s="1072"/>
      <c r="DO128" s="1072"/>
      <c r="DP128" s="1072"/>
      <c r="DQ128" s="1072" t="s">
        <v>443</v>
      </c>
      <c r="DR128" s="1072"/>
      <c r="DS128" s="1072"/>
      <c r="DT128" s="1072"/>
      <c r="DU128" s="1072"/>
      <c r="DV128" s="1073" t="s">
        <v>443</v>
      </c>
      <c r="DW128" s="1073"/>
      <c r="DX128" s="1073"/>
      <c r="DY128" s="1073"/>
      <c r="DZ128" s="1074"/>
    </row>
    <row r="129" spans="1:131" s="226" customFormat="1" ht="26.25" customHeight="1" x14ac:dyDescent="0.15">
      <c r="A129" s="962" t="s">
        <v>99</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498</v>
      </c>
      <c r="X129" s="1106"/>
      <c r="Y129" s="1106"/>
      <c r="Z129" s="1107"/>
      <c r="AA129" s="990">
        <v>7360776</v>
      </c>
      <c r="AB129" s="991"/>
      <c r="AC129" s="991"/>
      <c r="AD129" s="991"/>
      <c r="AE129" s="992"/>
      <c r="AF129" s="993">
        <v>7163351</v>
      </c>
      <c r="AG129" s="991"/>
      <c r="AH129" s="991"/>
      <c r="AI129" s="991"/>
      <c r="AJ129" s="992"/>
      <c r="AK129" s="993">
        <v>6913337</v>
      </c>
      <c r="AL129" s="991"/>
      <c r="AM129" s="991"/>
      <c r="AN129" s="991"/>
      <c r="AO129" s="992"/>
      <c r="AP129" s="1108"/>
      <c r="AQ129" s="1109"/>
      <c r="AR129" s="1109"/>
      <c r="AS129" s="1109"/>
      <c r="AT129" s="1110"/>
      <c r="AU129" s="264"/>
      <c r="AV129" s="264"/>
      <c r="AW129" s="264"/>
      <c r="AX129" s="1099" t="s">
        <v>499</v>
      </c>
      <c r="AY129" s="982"/>
      <c r="AZ129" s="982"/>
      <c r="BA129" s="982"/>
      <c r="BB129" s="982"/>
      <c r="BC129" s="982"/>
      <c r="BD129" s="982"/>
      <c r="BE129" s="983"/>
      <c r="BF129" s="1100" t="s">
        <v>122</v>
      </c>
      <c r="BG129" s="1101"/>
      <c r="BH129" s="1101"/>
      <c r="BI129" s="1101"/>
      <c r="BJ129" s="1101"/>
      <c r="BK129" s="1101"/>
      <c r="BL129" s="1102"/>
      <c r="BM129" s="1100">
        <v>19.079999999999998</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500</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501</v>
      </c>
      <c r="X130" s="1106"/>
      <c r="Y130" s="1106"/>
      <c r="Z130" s="1107"/>
      <c r="AA130" s="990">
        <v>1560216</v>
      </c>
      <c r="AB130" s="991"/>
      <c r="AC130" s="991"/>
      <c r="AD130" s="991"/>
      <c r="AE130" s="992"/>
      <c r="AF130" s="993">
        <v>1552916</v>
      </c>
      <c r="AG130" s="991"/>
      <c r="AH130" s="991"/>
      <c r="AI130" s="991"/>
      <c r="AJ130" s="992"/>
      <c r="AK130" s="993">
        <v>1427745</v>
      </c>
      <c r="AL130" s="991"/>
      <c r="AM130" s="991"/>
      <c r="AN130" s="991"/>
      <c r="AO130" s="992"/>
      <c r="AP130" s="1108"/>
      <c r="AQ130" s="1109"/>
      <c r="AR130" s="1109"/>
      <c r="AS130" s="1109"/>
      <c r="AT130" s="1110"/>
      <c r="AU130" s="264"/>
      <c r="AV130" s="264"/>
      <c r="AW130" s="264"/>
      <c r="AX130" s="1099" t="s">
        <v>502</v>
      </c>
      <c r="AY130" s="982"/>
      <c r="AZ130" s="982"/>
      <c r="BA130" s="982"/>
      <c r="BB130" s="982"/>
      <c r="BC130" s="982"/>
      <c r="BD130" s="982"/>
      <c r="BE130" s="983"/>
      <c r="BF130" s="1136">
        <v>9.6999999999999993</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503</v>
      </c>
      <c r="X131" s="1144"/>
      <c r="Y131" s="1144"/>
      <c r="Z131" s="1145"/>
      <c r="AA131" s="1037">
        <v>5800560</v>
      </c>
      <c r="AB131" s="1016"/>
      <c r="AC131" s="1016"/>
      <c r="AD131" s="1016"/>
      <c r="AE131" s="1017"/>
      <c r="AF131" s="1015">
        <v>5610435</v>
      </c>
      <c r="AG131" s="1016"/>
      <c r="AH131" s="1016"/>
      <c r="AI131" s="1016"/>
      <c r="AJ131" s="1017"/>
      <c r="AK131" s="1015">
        <v>5485592</v>
      </c>
      <c r="AL131" s="1016"/>
      <c r="AM131" s="1016"/>
      <c r="AN131" s="1016"/>
      <c r="AO131" s="1017"/>
      <c r="AP131" s="1146"/>
      <c r="AQ131" s="1147"/>
      <c r="AR131" s="1147"/>
      <c r="AS131" s="1147"/>
      <c r="AT131" s="1148"/>
      <c r="AU131" s="264"/>
      <c r="AV131" s="264"/>
      <c r="AW131" s="264"/>
      <c r="AX131" s="1118" t="s">
        <v>504</v>
      </c>
      <c r="AY131" s="1069"/>
      <c r="AZ131" s="1069"/>
      <c r="BA131" s="1069"/>
      <c r="BB131" s="1069"/>
      <c r="BC131" s="1069"/>
      <c r="BD131" s="1069"/>
      <c r="BE131" s="1070"/>
      <c r="BF131" s="1119">
        <v>9.6999999999999993</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505</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506</v>
      </c>
      <c r="W132" s="1129"/>
      <c r="X132" s="1129"/>
      <c r="Y132" s="1129"/>
      <c r="Z132" s="1130"/>
      <c r="AA132" s="1131">
        <v>8.2702187380000005</v>
      </c>
      <c r="AB132" s="1132"/>
      <c r="AC132" s="1132"/>
      <c r="AD132" s="1132"/>
      <c r="AE132" s="1133"/>
      <c r="AF132" s="1134">
        <v>9.8748314520000005</v>
      </c>
      <c r="AG132" s="1132"/>
      <c r="AH132" s="1132"/>
      <c r="AI132" s="1132"/>
      <c r="AJ132" s="1133"/>
      <c r="AK132" s="1134">
        <v>11.01861021</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507</v>
      </c>
      <c r="W133" s="1112"/>
      <c r="X133" s="1112"/>
      <c r="Y133" s="1112"/>
      <c r="Z133" s="1113"/>
      <c r="AA133" s="1114">
        <v>9</v>
      </c>
      <c r="AB133" s="1115"/>
      <c r="AC133" s="1115"/>
      <c r="AD133" s="1115"/>
      <c r="AE133" s="1116"/>
      <c r="AF133" s="1114">
        <v>8.6999999999999993</v>
      </c>
      <c r="AG133" s="1115"/>
      <c r="AH133" s="1115"/>
      <c r="AI133" s="1115"/>
      <c r="AJ133" s="1116"/>
      <c r="AK133" s="1114">
        <v>9.6999999999999993</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3iwRb0Xus3ysV1un+b4CDbJmDq4JUsrAbUaF3Wv0KrfGhkL/lEEYH0kT4XMcQhs2oPZ5HPG0qhjSP8IjJdmG2w==" saltValue="/+T4xE8XsG2WGgKZd04U9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sYrM95V+FGmfA7mBapJ5OAfKbO28iNVKUNy3mSdpYeNbwO8O6qXN5c+ej6gGlrXdC/g9ljDbq18uXGnupQUXA==" saltValue="8d9K4vzLOVGrJIM+DJfX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ZoJXSKW1ttNIGiwoW7+DbJ1BaRom8E/k2Cv3Sr4GfGmhSvo1w5omHWhhzzQsmFkQDS224DgXXgfGpGBC/2CVA==" saltValue="vh028dcUB7a4DbHRpsQ/n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511</v>
      </c>
      <c r="AP7" s="283"/>
      <c r="AQ7" s="284" t="s">
        <v>512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513</v>
      </c>
      <c r="AQ8" s="290" t="s">
        <v>514</v>
      </c>
      <c r="AR8" s="291" t="s">
        <v>515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516</v>
      </c>
      <c r="AL9" s="1155"/>
      <c r="AM9" s="1155"/>
      <c r="AN9" s="1156"/>
      <c r="AO9" s="292">
        <v>1576863</v>
      </c>
      <c r="AP9" s="292">
        <v>95135</v>
      </c>
      <c r="AQ9" s="293">
        <v>90243</v>
      </c>
      <c r="AR9" s="294">
        <v>5.4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517</v>
      </c>
      <c r="AL10" s="1155"/>
      <c r="AM10" s="1155"/>
      <c r="AN10" s="1156"/>
      <c r="AO10" s="295">
        <v>388070</v>
      </c>
      <c r="AP10" s="295">
        <v>23413</v>
      </c>
      <c r="AQ10" s="296">
        <v>8421</v>
      </c>
      <c r="AR10" s="297">
        <v>178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518</v>
      </c>
      <c r="AL11" s="1155"/>
      <c r="AM11" s="1155"/>
      <c r="AN11" s="1156"/>
      <c r="AO11" s="295">
        <v>214460</v>
      </c>
      <c r="AP11" s="295">
        <v>12939</v>
      </c>
      <c r="AQ11" s="296">
        <v>13771</v>
      </c>
      <c r="AR11" s="297">
        <v>-6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519</v>
      </c>
      <c r="AL12" s="1155"/>
      <c r="AM12" s="1155"/>
      <c r="AN12" s="1156"/>
      <c r="AO12" s="295" t="s">
        <v>520</v>
      </c>
      <c r="AP12" s="295" t="s">
        <v>520</v>
      </c>
      <c r="AQ12" s="296">
        <v>2513</v>
      </c>
      <c r="AR12" s="297" t="s">
        <v>520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521</v>
      </c>
      <c r="AL13" s="1155"/>
      <c r="AM13" s="1155"/>
      <c r="AN13" s="1156"/>
      <c r="AO13" s="295" t="s">
        <v>520</v>
      </c>
      <c r="AP13" s="295" t="s">
        <v>520</v>
      </c>
      <c r="AQ13" s="296" t="s">
        <v>520</v>
      </c>
      <c r="AR13" s="297" t="s">
        <v>520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522</v>
      </c>
      <c r="AL14" s="1155"/>
      <c r="AM14" s="1155"/>
      <c r="AN14" s="1156"/>
      <c r="AO14" s="295">
        <v>67512</v>
      </c>
      <c r="AP14" s="295">
        <v>4073</v>
      </c>
      <c r="AQ14" s="296">
        <v>5857</v>
      </c>
      <c r="AR14" s="297">
        <v>-30.5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523</v>
      </c>
      <c r="AL15" s="1155"/>
      <c r="AM15" s="1155"/>
      <c r="AN15" s="1156"/>
      <c r="AO15" s="295">
        <v>2022</v>
      </c>
      <c r="AP15" s="295">
        <v>122</v>
      </c>
      <c r="AQ15" s="296">
        <v>2231</v>
      </c>
      <c r="AR15" s="297">
        <v>-94.5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524</v>
      </c>
      <c r="AL16" s="1158"/>
      <c r="AM16" s="1158"/>
      <c r="AN16" s="1159"/>
      <c r="AO16" s="295">
        <v>-149209</v>
      </c>
      <c r="AP16" s="295">
        <v>-9002</v>
      </c>
      <c r="AQ16" s="296">
        <v>-9195</v>
      </c>
      <c r="AR16" s="297">
        <v>-2.1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178</v>
      </c>
      <c r="AL17" s="1158"/>
      <c r="AM17" s="1158"/>
      <c r="AN17" s="1159"/>
      <c r="AO17" s="295">
        <v>2099718</v>
      </c>
      <c r="AP17" s="295">
        <v>126680</v>
      </c>
      <c r="AQ17" s="296">
        <v>113840</v>
      </c>
      <c r="AR17" s="297">
        <v>11.3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526</v>
      </c>
      <c r="AP20" s="303" t="s">
        <v>527</v>
      </c>
      <c r="AQ20" s="304" t="s">
        <v>528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529</v>
      </c>
      <c r="AL21" s="1150"/>
      <c r="AM21" s="1150"/>
      <c r="AN21" s="1151"/>
      <c r="AO21" s="307">
        <v>10.92</v>
      </c>
      <c r="AP21" s="308">
        <v>10.62</v>
      </c>
      <c r="AQ21" s="309">
        <v>0.3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530</v>
      </c>
      <c r="AL22" s="1150"/>
      <c r="AM22" s="1150"/>
      <c r="AN22" s="1151"/>
      <c r="AO22" s="312">
        <v>93.3</v>
      </c>
      <c r="AP22" s="313">
        <v>95.8</v>
      </c>
      <c r="AQ22" s="314">
        <v>-2.5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532</v>
      </c>
      <c r="AO27" s="273"/>
      <c r="AP27" s="273"/>
      <c r="AQ27" s="273"/>
      <c r="AR27" s="273"/>
      <c r="AS27" s="273"/>
      <c r="AT27" s="273"/>
    </row>
    <row r="28" spans="1:46" ht="17.25" x14ac:dyDescent="0.15">
      <c r="A28" s="274" t="s">
        <v>533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511</v>
      </c>
      <c r="AP30" s="283"/>
      <c r="AQ30" s="284" t="s">
        <v>512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513</v>
      </c>
      <c r="AQ31" s="290" t="s">
        <v>514</v>
      </c>
      <c r="AR31" s="291" t="s">
        <v>515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535</v>
      </c>
      <c r="AL32" s="1166"/>
      <c r="AM32" s="1166"/>
      <c r="AN32" s="1167"/>
      <c r="AO32" s="322">
        <v>1436342</v>
      </c>
      <c r="AP32" s="322">
        <v>86657</v>
      </c>
      <c r="AQ32" s="323">
        <v>74521</v>
      </c>
      <c r="AR32" s="324">
        <v>16.3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536</v>
      </c>
      <c r="AL33" s="1166"/>
      <c r="AM33" s="1166"/>
      <c r="AN33" s="1167"/>
      <c r="AO33" s="322" t="s">
        <v>520</v>
      </c>
      <c r="AP33" s="322" t="s">
        <v>520</v>
      </c>
      <c r="AQ33" s="323" t="s">
        <v>520</v>
      </c>
      <c r="AR33" s="324" t="s">
        <v>520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537</v>
      </c>
      <c r="AL34" s="1166"/>
      <c r="AM34" s="1166"/>
      <c r="AN34" s="1167"/>
      <c r="AO34" s="322" t="s">
        <v>520</v>
      </c>
      <c r="AP34" s="322" t="s">
        <v>520</v>
      </c>
      <c r="AQ34" s="323" t="s">
        <v>520</v>
      </c>
      <c r="AR34" s="324" t="s">
        <v>520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538</v>
      </c>
      <c r="AL35" s="1166"/>
      <c r="AM35" s="1166"/>
      <c r="AN35" s="1167"/>
      <c r="AO35" s="322">
        <v>577312</v>
      </c>
      <c r="AP35" s="322">
        <v>34830</v>
      </c>
      <c r="AQ35" s="323">
        <v>19378</v>
      </c>
      <c r="AR35" s="324">
        <v>79.7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539</v>
      </c>
      <c r="AL36" s="1166"/>
      <c r="AM36" s="1166"/>
      <c r="AN36" s="1167"/>
      <c r="AO36" s="322">
        <v>62440</v>
      </c>
      <c r="AP36" s="322">
        <v>3767</v>
      </c>
      <c r="AQ36" s="323">
        <v>3039</v>
      </c>
      <c r="AR36" s="324">
        <v>24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540</v>
      </c>
      <c r="AL37" s="1166"/>
      <c r="AM37" s="1166"/>
      <c r="AN37" s="1167"/>
      <c r="AO37" s="322" t="s">
        <v>520</v>
      </c>
      <c r="AP37" s="322" t="s">
        <v>520</v>
      </c>
      <c r="AQ37" s="323">
        <v>1253</v>
      </c>
      <c r="AR37" s="324" t="s">
        <v>520</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541</v>
      </c>
      <c r="AL38" s="1169"/>
      <c r="AM38" s="1169"/>
      <c r="AN38" s="1170"/>
      <c r="AO38" s="325">
        <v>132</v>
      </c>
      <c r="AP38" s="325">
        <v>8</v>
      </c>
      <c r="AQ38" s="326">
        <v>3</v>
      </c>
      <c r="AR38" s="314">
        <v>166.7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542</v>
      </c>
      <c r="AL39" s="1169"/>
      <c r="AM39" s="1169"/>
      <c r="AN39" s="1170"/>
      <c r="AO39" s="322">
        <v>-44045</v>
      </c>
      <c r="AP39" s="322">
        <v>-2657</v>
      </c>
      <c r="AQ39" s="323">
        <v>-3246</v>
      </c>
      <c r="AR39" s="324">
        <v>-18.100000000000001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543</v>
      </c>
      <c r="AL40" s="1166"/>
      <c r="AM40" s="1166"/>
      <c r="AN40" s="1167"/>
      <c r="AO40" s="322">
        <v>-1427745</v>
      </c>
      <c r="AP40" s="322">
        <v>-86138</v>
      </c>
      <c r="AQ40" s="323">
        <v>-65677</v>
      </c>
      <c r="AR40" s="324">
        <v>31.2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292</v>
      </c>
      <c r="AL41" s="1172"/>
      <c r="AM41" s="1172"/>
      <c r="AN41" s="1173"/>
      <c r="AO41" s="322">
        <v>604436</v>
      </c>
      <c r="AP41" s="322">
        <v>36467</v>
      </c>
      <c r="AQ41" s="323">
        <v>29272</v>
      </c>
      <c r="AR41" s="324">
        <v>24.6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511</v>
      </c>
      <c r="AN49" s="1162" t="s">
        <v>547</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548</v>
      </c>
      <c r="AO50" s="339" t="s">
        <v>549</v>
      </c>
      <c r="AP50" s="340" t="s">
        <v>550</v>
      </c>
      <c r="AQ50" s="341" t="s">
        <v>551</v>
      </c>
      <c r="AR50" s="342" t="s">
        <v>552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553</v>
      </c>
      <c r="AL51" s="335"/>
      <c r="AM51" s="343">
        <v>1512091</v>
      </c>
      <c r="AN51" s="344">
        <v>86862</v>
      </c>
      <c r="AO51" s="345">
        <v>90.1</v>
      </c>
      <c r="AP51" s="346">
        <v>118124</v>
      </c>
      <c r="AQ51" s="347">
        <v>49.2</v>
      </c>
      <c r="AR51" s="348">
        <v>40.9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554</v>
      </c>
      <c r="AM52" s="351">
        <v>762308</v>
      </c>
      <c r="AN52" s="352">
        <v>43791</v>
      </c>
      <c r="AO52" s="353">
        <v>110.4</v>
      </c>
      <c r="AP52" s="354">
        <v>54614</v>
      </c>
      <c r="AQ52" s="355">
        <v>35</v>
      </c>
      <c r="AR52" s="356">
        <v>75.400000000000006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555</v>
      </c>
      <c r="AL53" s="335"/>
      <c r="AM53" s="343">
        <v>1107700</v>
      </c>
      <c r="AN53" s="344">
        <v>64442</v>
      </c>
      <c r="AO53" s="345">
        <v>-25.8</v>
      </c>
      <c r="AP53" s="346">
        <v>101693</v>
      </c>
      <c r="AQ53" s="347">
        <v>-13.9</v>
      </c>
      <c r="AR53" s="348">
        <v>-11.9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554</v>
      </c>
      <c r="AM54" s="351">
        <v>511511</v>
      </c>
      <c r="AN54" s="352">
        <v>29758</v>
      </c>
      <c r="AO54" s="353">
        <v>-32</v>
      </c>
      <c r="AP54" s="354">
        <v>51066</v>
      </c>
      <c r="AQ54" s="355">
        <v>-6.5</v>
      </c>
      <c r="AR54" s="356">
        <v>-25.5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556</v>
      </c>
      <c r="AL55" s="335"/>
      <c r="AM55" s="343">
        <v>1116414</v>
      </c>
      <c r="AN55" s="344">
        <v>65660</v>
      </c>
      <c r="AO55" s="345">
        <v>1.9</v>
      </c>
      <c r="AP55" s="346">
        <v>96635</v>
      </c>
      <c r="AQ55" s="347">
        <v>-5</v>
      </c>
      <c r="AR55" s="348">
        <v>6.9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554</v>
      </c>
      <c r="AM56" s="351">
        <v>760986</v>
      </c>
      <c r="AN56" s="352">
        <v>44756</v>
      </c>
      <c r="AO56" s="353">
        <v>50.4</v>
      </c>
      <c r="AP56" s="354">
        <v>44408</v>
      </c>
      <c r="AQ56" s="355">
        <v>-13</v>
      </c>
      <c r="AR56" s="356">
        <v>63.4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557</v>
      </c>
      <c r="AL57" s="335"/>
      <c r="AM57" s="343">
        <v>1443395</v>
      </c>
      <c r="AN57" s="344">
        <v>85921</v>
      </c>
      <c r="AO57" s="345">
        <v>30.9</v>
      </c>
      <c r="AP57" s="346">
        <v>97062</v>
      </c>
      <c r="AQ57" s="347">
        <v>0.4</v>
      </c>
      <c r="AR57" s="348">
        <v>30.5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554</v>
      </c>
      <c r="AM58" s="351">
        <v>1176286</v>
      </c>
      <c r="AN58" s="352">
        <v>70021</v>
      </c>
      <c r="AO58" s="353">
        <v>56.5</v>
      </c>
      <c r="AP58" s="354">
        <v>50112</v>
      </c>
      <c r="AQ58" s="355">
        <v>12.8</v>
      </c>
      <c r="AR58" s="356">
        <v>43.7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558</v>
      </c>
      <c r="AL59" s="335"/>
      <c r="AM59" s="343">
        <v>1776581</v>
      </c>
      <c r="AN59" s="344">
        <v>107184</v>
      </c>
      <c r="AO59" s="345">
        <v>24.7</v>
      </c>
      <c r="AP59" s="346">
        <v>106005</v>
      </c>
      <c r="AQ59" s="347">
        <v>9.1999999999999993</v>
      </c>
      <c r="AR59" s="348">
        <v>15.5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554</v>
      </c>
      <c r="AM60" s="351">
        <v>1067104</v>
      </c>
      <c r="AN60" s="352">
        <v>64380</v>
      </c>
      <c r="AO60" s="353">
        <v>-8.1</v>
      </c>
      <c r="AP60" s="354">
        <v>58359</v>
      </c>
      <c r="AQ60" s="355">
        <v>16.5</v>
      </c>
      <c r="AR60" s="356">
        <v>-24.6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559</v>
      </c>
      <c r="AL61" s="357"/>
      <c r="AM61" s="358">
        <v>1391236</v>
      </c>
      <c r="AN61" s="359">
        <v>82014</v>
      </c>
      <c r="AO61" s="360">
        <v>24.4</v>
      </c>
      <c r="AP61" s="361">
        <v>103904</v>
      </c>
      <c r="AQ61" s="362">
        <v>8</v>
      </c>
      <c r="AR61" s="348">
        <v>16.399999999999999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554</v>
      </c>
      <c r="AM62" s="351">
        <v>855639</v>
      </c>
      <c r="AN62" s="352">
        <v>50541</v>
      </c>
      <c r="AO62" s="353">
        <v>35.4</v>
      </c>
      <c r="AP62" s="354">
        <v>51712</v>
      </c>
      <c r="AQ62" s="355">
        <v>9</v>
      </c>
      <c r="AR62" s="356">
        <v>26.4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6UE2W0nL3cGT691R2NVK++uoXxUWfXGOn16wZEaEvtT0LMSzi+VgouuEDGKa/CU1rzBCWiTNUA8+ucm5DztSjA==" saltValue="VYX4D90ICewJI2/MxjUr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t5rnjGdfXUntfah1Y4SYNieGebNAbAN7CnMmZZnpNPO36vrZqztO/8GWlw/sqYgFdZhXzNdyhL3lHsnsHJZ0w==" saltValue="gsI8BMcxmDNqzUjF6J5u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fuOmqBntx5Bjy96rn2NStWGHl2RAHXf0JlQtgAbwLpB/WheJoOTQBZF5h+gvR7XnDr4HU8gdcu4p03qPz23Pw==" saltValue="cWvs7vCBR7YgWjsfI0jcJ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74" t="s">
        <v>3</v>
      </c>
      <c r="D47" s="1174"/>
      <c r="E47" s="1175"/>
      <c r="F47" s="11">
        <v>23.39</v>
      </c>
      <c r="G47" s="12">
        <v>24.65</v>
      </c>
      <c r="H47" s="12">
        <v>24.68</v>
      </c>
      <c r="I47" s="12">
        <v>25.52</v>
      </c>
      <c r="J47" s="13">
        <v>26.57</v>
      </c>
    </row>
    <row r="48" spans="2:10" ht="57.75" customHeight="1" x14ac:dyDescent="0.15">
      <c r="B48" s="14"/>
      <c r="C48" s="1176" t="s">
        <v>4</v>
      </c>
      <c r="D48" s="1176"/>
      <c r="E48" s="1177"/>
      <c r="F48" s="15">
        <v>4.93</v>
      </c>
      <c r="G48" s="16">
        <v>5.68</v>
      </c>
      <c r="H48" s="16">
        <v>8.26</v>
      </c>
      <c r="I48" s="16">
        <v>7.12</v>
      </c>
      <c r="J48" s="17">
        <v>7.94</v>
      </c>
    </row>
    <row r="49" spans="2:10" ht="57.75" customHeight="1" thickBot="1" x14ac:dyDescent="0.2">
      <c r="B49" s="18"/>
      <c r="C49" s="1178" t="s">
        <v>5</v>
      </c>
      <c r="D49" s="1178"/>
      <c r="E49" s="1179"/>
      <c r="F49" s="19">
        <v>0.98</v>
      </c>
      <c r="G49" s="20">
        <v>2.0699999999999998</v>
      </c>
      <c r="H49" s="20">
        <v>2.65</v>
      </c>
      <c r="I49" s="20" t="s">
        <v>568</v>
      </c>
      <c r="J49" s="21">
        <v>0.68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og2zdrCDdfHWSnsv9QkEOZ4xoFk9HxM++/z3sMwSbegXjdhFb8sdGmGqDTjqzyGhByXldUHHWq44Ay/SNb0gA==" saltValue="HdPDIqZQAWVDClnprpKA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2019-03-14T04:23:27Z</cp:lastPrinted>
  <dcterms:created xsi:type="dcterms:W3CDTF">2019-02-14T04:08:48Z</dcterms:created>
  <dcterms:modified xsi:type="dcterms:W3CDTF">2019-03-14T04:25:51Z</dcterms:modified>
  <cp:category/>
</cp:coreProperties>
</file>