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Y:\各課フォルダ\024財務課\004 財政\01財政一般\01県照会\R06\250305 R5財政状況資料集（1回目）●\02_提出●\"/>
    </mc:Choice>
  </mc:AlternateContent>
  <xr:revisionPtr revIDLastSave="0" documentId="13_ncr:1_{DE0E0A6E-C672-4597-888C-DA8824124200}" xr6:coauthVersionLast="36" xr6:coauthVersionMax="36" xr10:uidLastSave="{00000000-0000-0000-0000-000000000000}"/>
  <bookViews>
    <workbookView xWindow="0" yWindow="0" windowWidth="28800" windowHeight="122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BW38" i="10"/>
  <c r="AM38" i="10"/>
  <c r="U38" i="10"/>
  <c r="C38" i="10"/>
  <c r="CO37" i="10"/>
  <c r="AM37" i="10"/>
  <c r="C37" i="10"/>
  <c r="CO36" i="10"/>
  <c r="AM36" i="10"/>
  <c r="AM35" i="10"/>
  <c r="CO34" i="10"/>
  <c r="CO35" i="10" s="1"/>
  <c r="BW34" i="10"/>
  <c r="BW35" i="10" s="1"/>
  <c r="BW36" i="10" s="1"/>
  <c r="BW37" i="10" s="1"/>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BE34" i="10" l="1"/>
  <c r="BE35" i="10" s="1"/>
  <c r="BE36" i="10" s="1"/>
  <c r="BE37" i="10" s="1"/>
  <c r="BE38" i="10" s="1"/>
  <c r="BE39" i="10" s="1"/>
</calcChain>
</file>

<file path=xl/sharedStrings.xml><?xml version="1.0" encoding="utf-8"?>
<sst xmlns="http://schemas.openxmlformats.org/spreadsheetml/2006/main" count="1127" uniqueCount="570">
  <si>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</si>
  <si>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</si>
  <si>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</si>
  <si>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</si>
  <si>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</si>
  <si>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</si>
  <si>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</si>
  <si>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</si>
  <si>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</si>
  <si>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</si>
  <si>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</si>
  <si>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</si>
  <si>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</si>
  <si>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</si>
  <si>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</si>
  <si>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</si>
  <si>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</si>
  <si>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</si>
  <si>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</si>
  <si>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</si>
  <si>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</si>
  <si>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</si>
  <si>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</si>
  <si>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</si>
  <si>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</si>
  <si>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</si>
  <si>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</si>
  <si>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</si>
  <si>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</si>
  <si>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</si>
  <si>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</si>
  <si>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</si>
  <si>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</si>
  <si>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</si>
  <si>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</si>
  <si>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</si>
  <si>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</si>
  <si>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</si>
  <si>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</si>
  <si>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</si>
  <si>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</si>
  <si>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</si>
  <si>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</si>
  <si>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</si>
  <si>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</si>
  <si>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</si>
  <si>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</si>
  <si>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</si>
  <si>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</si>
  <si>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</si>
  <si>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</si>
  <si>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</si>
  <si>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</si>
  <si>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</si>
  <si>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</si>
  <si>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</si>
  <si>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</si>
  <si>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</si>
  <si>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</si>
  <si>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</si>
  <si>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</si>
  <si>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</si>
  <si>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</si>
  <si>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</si>
  <si>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</si>
  <si>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</si>
  <si>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</si>
  <si>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</si>
  <si>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</si>
  <si>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</si>
  <si>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</si>
  <si>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</si>
  <si>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</si>
  <si>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</si>
  <si>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</si>
  <si>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</si>
  <si>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</si>
  <si>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</si>
  <si>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</si>
  <si>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</si>
  <si>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</si>
  <si>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</si>
  <si>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</si>
  <si>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</si>
  <si>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</si>
  <si>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</si>
  <si>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</si>
  <si>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</si>
  <si>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</si>
  <si>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</si>
  <si>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</si>
  <si>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</si>
  <si>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</si>
  <si>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</si>
  <si>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</si>
  <si>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</si>
  <si>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</si>
  <si>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</si>
  <si>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</si>
  <si>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</si>
  <si>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</si>
  <si>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</si>
  <si>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</si>
  <si>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</si>
  <si>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</si>
  <si>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</si>
  <si>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</si>
  <si>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</si>
  <si>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</si>
  <si>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</si>
  <si>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</si>
  <si>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</si>
  <si>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</si>
  <si>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</si>
  <si>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</si>
  <si>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</si>
  <si>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</si>
  <si>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</si>
  <si>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</si>
  <si>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</si>
  <si>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</si>
  <si>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</si>
  <si>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</si>
  <si>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</si>
  <si>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</si>
  <si>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</si>
  <si>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</si>
  <si>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</si>
  <si>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</si>
  <si>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</si>
  <si>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</si>
  <si>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</si>
  <si>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</si>
  <si>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</si>
  <si>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</si>
  <si>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</si>
  <si>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</si>
  <si>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</si>
  <si>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</si>
  <si>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</si>
  <si>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</si>
  <si>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</si>
  <si>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</si>
  <si>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</si>
  <si>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</si>
  <si>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</si>
  <si>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</si>
  <si>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</si>
  <si>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</si>
  <si>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</si>
  <si>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</si>
  <si>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</si>
  <si>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</si>
  <si>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</si>
  <si>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</si>
  <si>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</si>
  <si>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</si>
  <si>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</si>
  <si>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</si>
  <si>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</si>
  <si>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</si>
  <si>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</si>
  <si>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</si>
  <si>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</si>
  <si>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</si>
  <si>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</si>
  <si>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</si>
  <si>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</si>
  <si>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</si>
  <si>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</si>
  <si>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</si>
  <si>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</si>
  <si>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</si>
  <si>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</si>
  <si>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</si>
  <si>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</si>
  <si>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</si>
  <si>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</si>
  <si>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</si>
  <si>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</si>
  <si>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</si>
  <si>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</si>
  <si>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</si>
  <si>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</si>
  <si>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</si>
  <si>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</si>
  <si>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</si>
  <si>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</si>
  <si>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</si>
  <si>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</si>
  <si>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</si>
  <si>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</si>
  <si>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</si>
  <si>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</si>
  <si>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</si>
  <si>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</si>
  <si>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</si>
  <si>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</si>
  <si>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</si>
  <si>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</si>
  <si>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</si>
  <si>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</si>
  <si>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</si>
  <si>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鳥取県大山町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</si>
  <si>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</si>
  <si>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</si>
  <si>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</si>
  <si>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</si>
  <si>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</si>
  <si>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</si>
  <si>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</si>
  <si>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</si>
  <si>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</si>
  <si>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</si>
  <si>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</si>
  <si>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</si>
  <si>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</si>
  <si>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</si>
  <si>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</si>
  <si>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</si>
  <si>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</si>
  <si>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</si>
  <si>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</si>
  <si>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</si>
  <si>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</si>
  <si>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</si>
  <si>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</si>
  <si>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</si>
  <si>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</si>
  <si>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</si>
  <si>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</si>
  <si>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</si>
  <si>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</si>
  <si>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</si>
  <si>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</si>
  <si>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</si>
  <si>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</si>
  <si>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</si>
  <si>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</si>
  <si>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</si>
  <si>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</si>
  <si>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</si>
  <si>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</si>
  <si>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</si>
  <si>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</si>
  <si>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</si>
  <si>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</si>
  <si>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</si>
  <si>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</si>
  <si>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</si>
  <si>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</si>
  <si>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</si>
  <si>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</si>
  <si>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</si>
  <si>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</si>
  <si>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</si>
  <si>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</si>
  <si>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</si>
  <si>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</si>
  <si>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</si>
  <si>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</si>
  <si>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</si>
  <si>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</si>
  <si>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</si>
  <si>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</si>
  <si>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</si>
  <si>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</si>
  <si>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</si>
  <si>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</si>
  <si>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</si>
  <si>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</si>
  <si>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</si>
  <si>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</si>
  <si>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</si>
  <si>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</si>
  <si>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</si>
  <si>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</si>
  <si>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</si>
  <si>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</si>
  <si>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</si>
  <si>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</si>
  <si>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</si>
  <si>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</si>
  <si>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</si>
  <si>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</si>
  <si>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</si>
  <si>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</si>
  <si>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</si>
  <si>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</si>
  <si>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</si>
  <si>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</si>
  <si>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</si>
  <si>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</si>
  <si>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</si>
  <si>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</si>
  <si>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</si>
  <si>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</si>
  <si>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</si>
  <si>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</si>
  <si>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</si>
  <si>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</si>
  <si>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</si>
  <si>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</si>
  <si>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</si>
  <si>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</si>
  <si>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</si>
  <si>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</si>
  <si>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</si>
  <si>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</si>
  <si>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</si>
  <si>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</si>
  <si>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</si>
  <si>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</si>
  <si>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</si>
  <si>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</si>
  <si>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</si>
  <si>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</si>
  <si>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</si>
  <si>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</si>
  <si>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</si>
  <si>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</si>
  <si>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</si>
  <si>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</si>
  <si>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</si>
  <si>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</si>
  <si>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</si>
  <si>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</si>
  <si>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</si>
  <si>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</si>
  <si>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</si>
  <si>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</si>
  <si>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</si>
  <si>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</si>
  <si>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</si>
  <si>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</si>
  <si>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</si>
  <si>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</si>
  <si>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</si>
  <si>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</si>
  <si>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</si>
  <si>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</si>
  <si>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</si>
  <si>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</si>
  <si>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</si>
  <si>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</si>
  <si>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</si>
  <si>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</si>
  <si>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</si>
  <si>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</si>
  <si>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</si>
  <si>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</si>
  <si>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</si>
  <si>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</si>
  <si>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</si>
  <si>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鳥取県大山町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</si>
  <si>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</si>
  <si>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</si>
  <si>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</si>
  <si>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</si>
  <si>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</si>
  <si>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</si>
  <si>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</si>
  <si>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</si>
  <si>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</si>
  <si>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</si>
  <si>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</si>
  <si>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</si>
  <si>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</si>
  <si>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</si>
  <si>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</si>
  <si>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</si>
  <si>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</si>
  <si>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</si>
  <si>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</si>
  <si>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</si>
  <si>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</si>
  <si>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開拓専用水道特別会計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</si>
  <si>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</si>
  <si>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</si>
  <si>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</si>
  <si>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</si>
  <si>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</si>
  <si>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</si>
  <si>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</si>
  <si>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</si>
  <si>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</si>
  <si>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</si>
  <si>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</si>
  <si>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</si>
  <si>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</si>
  <si>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</si>
  <si>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</si>
  <si>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</si>
  <si>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</si>
  <si>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</si>
  <si>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</si>
  <si>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</si>
  <si>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</si>
  <si>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</si>
  <si>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風力発電事業特別会計</t>
    <phoneticPr fontId="5"/>
  </si>
  <si>
    <t>温泉事業特別会計</t>
    <phoneticPr fontId="5"/>
  </si>
  <si>
    <t>索道事業特別会計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</si>
  <si>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</si>
  <si>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</si>
  <si>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</si>
  <si>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</si>
  <si>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</si>
  <si>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</si>
  <si>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</si>
  <si>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</si>
  <si>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</si>
  <si>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</si>
  <si>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</si>
  <si>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</si>
  <si>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</si>
  <si>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</si>
  <si>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</si>
  <si>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</si>
  <si>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</si>
  <si>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</si>
  <si>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</si>
  <si>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</si>
  <si>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</si>
  <si>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</si>
  <si>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</si>
  <si>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</si>
  <si>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</si>
  <si>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</si>
  <si>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</si>
  <si>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</si>
  <si>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</si>
  <si>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</si>
  <si>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</si>
  <si>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</si>
  <si>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</si>
  <si>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</si>
  <si>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</si>
  <si>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</si>
  <si>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</si>
  <si>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</si>
  <si>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</si>
  <si>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</si>
  <si>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</si>
  <si>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</si>
  <si>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</si>
  <si>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</si>
  <si>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</si>
  <si>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</si>
  <si>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</si>
  <si>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</si>
  <si>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</si>
  <si>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</si>
  <si>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</si>
  <si>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</si>
  <si>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</si>
  <si>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</si>
  <si>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</si>
  <si>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</si>
  <si>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</si>
  <si>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</si>
  <si>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</si>
  <si>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</si>
  <si>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</si>
  <si>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</si>
  <si>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</si>
  <si>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</si>
  <si>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</si>
  <si>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</si>
  <si>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</si>
  <si>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</si>
  <si>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</si>
  <si>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</si>
  <si>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</si>
  <si>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</si>
  <si>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</si>
  <si>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</si>
  <si>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</si>
  <si>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</si>
  <si>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</si>
  <si>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</si>
  <si>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</si>
  <si>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</si>
  <si>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</si>
  <si>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</si>
  <si>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</si>
  <si>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</si>
  <si>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</si>
  <si>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</si>
  <si>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</si>
  <si>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</si>
  <si>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</si>
  <si>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</si>
  <si>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</si>
  <si>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</si>
  <si>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</si>
  <si>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</si>
  <si>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</si>
  <si>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</si>
  <si>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</si>
  <si>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</si>
  <si>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</si>
  <si>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</si>
  <si>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</si>
  <si>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</si>
  <si>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</si>
  <si>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</si>
  <si>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</si>
  <si>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</si>
  <si>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</si>
  <si>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</si>
  <si>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</si>
  <si>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</si>
  <si>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</si>
  <si>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</si>
  <si>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</si>
  <si>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</si>
  <si>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</si>
  <si>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</si>
  <si>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</si>
  <si>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</si>
  <si>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</si>
  <si>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</si>
  <si>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</si>
  <si>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</si>
  <si>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</si>
  <si>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</si>
  <si>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</si>
  <si>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</si>
  <si>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</si>
  <si>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</si>
  <si>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</si>
  <si>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</si>
  <si>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</si>
  <si>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</si>
  <si>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</si>
  <si>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</si>
  <si>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</si>
  <si>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</si>
  <si>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3.79</t>
  </si>
  <si>
    <t>▲ 0.88</t>
  </si>
  <si>
    <t>▲ 0.98</t>
  </si>
  <si>
    <t>一般会計</t>
  </si>
  <si>
    <t>水道事業会計</t>
  </si>
  <si>
    <t>農業集落排水事業特別会計</t>
  </si>
  <si>
    <t>介護保険特別会計</t>
  </si>
  <si>
    <t>公共下水道事業特別会計</t>
  </si>
  <si>
    <t>国民健康保険特別会計</t>
  </si>
  <si>
    <t>宅地造成事業特別会計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</si>
  <si>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</si>
  <si>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</si>
  <si>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</si>
  <si>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</si>
  <si>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</si>
  <si>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</si>
  <si>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</si>
  <si>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</si>
  <si>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</si>
  <si>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鳥取県町村総合事務組合</t>
  </si>
  <si>
    <t>鳥取県西部広域行政管理組合</t>
  </si>
  <si>
    <t>鳥取県後期高齢者医療広域連合 一般会計</t>
    <rPh sb="15" eb="17">
      <t>イッパン</t>
    </rPh>
    <rPh sb="17" eb="19">
      <t>カイケイ</t>
    </rPh>
    <phoneticPr fontId="2"/>
  </si>
  <si>
    <t>鳥取県後期高齢者医療広域連合　後期高齢者医療特別会計</t>
    <rPh sb="22" eb="24">
      <t>トクベツ</t>
    </rPh>
    <rPh sb="24" eb="26">
      <t>カイケイ</t>
    </rPh>
    <phoneticPr fontId="2"/>
  </si>
  <si>
    <t>大山恵みの里公社</t>
  </si>
  <si>
    <t>大山観光局</t>
  </si>
  <si>
    <t>一般会計</t>
    <rPh sb="0" eb="2">
      <t>イッパン</t>
    </rPh>
    <rPh sb="2" eb="4">
      <t>カイケイ</t>
    </rPh>
    <phoneticPr fontId="2"/>
  </si>
  <si>
    <t>後期高齢者医療特別会計</t>
    <rPh sb="7" eb="9">
      <t>トクベツ</t>
    </rPh>
    <rPh sb="9" eb="11">
      <t>カイケイ</t>
    </rPh>
    <phoneticPr fontId="2"/>
  </si>
  <si>
    <t>公共施設整備基金</t>
    <rPh sb="0" eb="2">
      <t>コウキョウ</t>
    </rPh>
    <rPh sb="2" eb="4">
      <t>シセツ</t>
    </rPh>
    <rPh sb="4" eb="6">
      <t>セイビ</t>
    </rPh>
    <rPh sb="6" eb="8">
      <t>キキン</t>
    </rPh>
    <phoneticPr fontId="2"/>
  </si>
  <si>
    <t>合併振興基金</t>
    <phoneticPr fontId="10"/>
  </si>
  <si>
    <t>ふるさと応援基金</t>
    <phoneticPr fontId="2"/>
  </si>
  <si>
    <t>森林整備基金</t>
    <rPh sb="0" eb="2">
      <t>シンリン</t>
    </rPh>
    <rPh sb="2" eb="4">
      <t>セイビ</t>
    </rPh>
    <rPh sb="4" eb="6">
      <t>キキン</t>
    </rPh>
    <phoneticPr fontId="10"/>
  </si>
  <si>
    <t>地域福祉基金</t>
    <rPh sb="0" eb="6">
      <t>チイキフクシキキン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</si>
</sst>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2533-44E7-BA1B-8F5F58F2EE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90497</c:v>
                </c:pt>
                <c:pt idx="1">
                  <c:v>82271</c:v>
                </c:pt>
                <c:pt idx="2">
                  <c:v>89023</c:v>
                </c:pt>
                <c:pt idx="3">
                  <c:v>80584</c:v>
                </c:pt>
                <c:pt idx="4">
                  <c:v>88647</c:v>
                </c:pt>
              </c:numCache>
            </c:numRef>
          </c:val>
          <c:smooth val="0"/>
          <c:extLst>
            <c:ext xmlns:c16="http://schemas.microsoft.com/office/drawing/2014/chart" uri="{C3380CC4-5D6E-409C-BE32-E72D297353CC}">
              <c16:uniqueId val="{00000001-2533-44E7-BA1B-8F5F58F2EE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5.35</c:v>
                </c:pt>
                <c:pt idx="1">
                  <c:v>5.47</c:v>
                </c:pt>
                <c:pt idx="2">
                  <c:v>6.2</c:v>
                </c:pt>
                <c:pt idx="3">
                  <c:v>7.13</c:v>
                </c:pt>
                <c:pt idx="4">
                  <c:v>6.12</c:v>
                </c:pt>
              </c:numCache>
            </c:numRef>
          </c:val>
          <c:extLst>
            <c:ext xmlns:c16="http://schemas.microsoft.com/office/drawing/2014/chart" uri="{C3380CC4-5D6E-409C-BE32-E72D297353CC}">
              <c16:uniqueId val="{00000000-2E39-4E36-B4BF-77339020D4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27.52</c:v>
                </c:pt>
                <c:pt idx="1">
                  <c:v>25.2</c:v>
                </c:pt>
                <c:pt idx="2">
                  <c:v>24.41</c:v>
                </c:pt>
                <c:pt idx="3">
                  <c:v>26.23</c:v>
                </c:pt>
                <c:pt idx="4">
                  <c:v>26.64</c:v>
                </c:pt>
              </c:numCache>
            </c:numRef>
          </c:val>
          <c:extLst>
            <c:ext xmlns:c16="http://schemas.microsoft.com/office/drawing/2014/chart" uri="{C3380CC4-5D6E-409C-BE32-E72D297353CC}">
              <c16:uniqueId val="{00000001-2E39-4E36-B4BF-77339020D4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-3.79</c:v>
                </c:pt>
                <c:pt idx="1">
                  <c:v>-0.88</c:v>
                </c:pt>
                <c:pt idx="2">
                  <c:v>1</c:v>
                </c:pt>
                <c:pt idx="3">
                  <c:v>1.63</c:v>
                </c:pt>
                <c:pt idx="4">
                  <c:v>-0.98</c:v>
                </c:pt>
              </c:numCache>
            </c:numRef>
          </c:val>
          <c:smooth val="0"/>
          <c:extLst>
            <c:ext xmlns:c16="http://schemas.microsoft.com/office/drawing/2014/chart" uri="{C3380CC4-5D6E-409C-BE32-E72D297353CC}">
              <c16:uniqueId val="{00000002-2E39-4E36-B4BF-77339020D4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0.24</c:v>
                </c:pt>
                <c:pt idx="4">
                  <c:v>#N/A</c:v>
                </c:pt>
                <c:pt idx="5">
                  <c:v>0.14000000000000001</c:v>
                </c:pt>
                <c:pt idx="6">
                  <c:v>#N/A</c:v>
                </c:pt>
                <c:pt idx="7">
                  <c:v>0</c:v>
                </c:pt>
                <c:pt idx="8">
                  <c:v>#N/A</c:v>
                </c:pt>
                <c:pt idx="9">
                  <c:v>0</c:v>
                </c:pt>
              </c:numCache>
            </c:numRef>
          </c:val>
          <c:extLst>
            <c:ext xmlns:c16="http://schemas.microsoft.com/office/drawing/2014/chart" uri="{C3380CC4-5D6E-409C-BE32-E72D297353CC}">
              <c16:uniqueId val="{00000000-DD42-4B1F-8E67-B34087F901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42-4B1F-8E67-B34087F9013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DD42-4B1F-8E67-B34087F90136}"/>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0.61</c:v>
                </c:pt>
                <c:pt idx="2">
                  <c:v>#N/A</c:v>
                </c:pt>
                <c:pt idx="3">
                  <c:v>0.35</c:v>
                </c:pt>
                <c:pt idx="4">
                  <c:v>#N/A</c:v>
                </c:pt>
                <c:pt idx="5">
                  <c:v>0.13</c:v>
                </c:pt>
                <c:pt idx="6">
                  <c:v>#N/A</c:v>
                </c:pt>
                <c:pt idx="7">
                  <c:v>0.09</c:v>
                </c:pt>
                <c:pt idx="8">
                  <c:v>#N/A</c:v>
                </c:pt>
                <c:pt idx="9">
                  <c:v>0.01</c:v>
                </c:pt>
              </c:numCache>
            </c:numRef>
          </c:val>
          <c:extLst>
            <c:ext xmlns:c16="http://schemas.microsoft.com/office/drawing/2014/chart" uri="{C3380CC4-5D6E-409C-BE32-E72D297353CC}">
              <c16:uniqueId val="{00000003-DD42-4B1F-8E67-B34087F9013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1.02</c:v>
                </c:pt>
                <c:pt idx="2">
                  <c:v>#N/A</c:v>
                </c:pt>
                <c:pt idx="3">
                  <c:v>0.46</c:v>
                </c:pt>
                <c:pt idx="4">
                  <c:v>#N/A</c:v>
                </c:pt>
                <c:pt idx="5">
                  <c:v>0.03</c:v>
                </c:pt>
                <c:pt idx="6">
                  <c:v>#N/A</c:v>
                </c:pt>
                <c:pt idx="7">
                  <c:v>0.01</c:v>
                </c:pt>
                <c:pt idx="8">
                  <c:v>#N/A</c:v>
                </c:pt>
                <c:pt idx="9">
                  <c:v>0.02</c:v>
                </c:pt>
              </c:numCache>
            </c:numRef>
          </c:val>
          <c:extLst>
            <c:ext xmlns:c16="http://schemas.microsoft.com/office/drawing/2014/chart" uri="{C3380CC4-5D6E-409C-BE32-E72D297353CC}">
              <c16:uniqueId val="{00000004-DD42-4B1F-8E67-B34087F9013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0.97</c:v>
                </c:pt>
              </c:numCache>
            </c:numRef>
          </c:val>
          <c:extLst>
            <c:ext xmlns:c16="http://schemas.microsoft.com/office/drawing/2014/chart" uri="{C3380CC4-5D6E-409C-BE32-E72D297353CC}">
              <c16:uniqueId val="{00000005-DD42-4B1F-8E67-B34087F901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1.86</c:v>
                </c:pt>
                <c:pt idx="2">
                  <c:v>#N/A</c:v>
                </c:pt>
                <c:pt idx="3">
                  <c:v>1.95</c:v>
                </c:pt>
                <c:pt idx="4">
                  <c:v>#N/A</c:v>
                </c:pt>
                <c:pt idx="5">
                  <c:v>1.8</c:v>
                </c:pt>
                <c:pt idx="6">
                  <c:v>#N/A</c:v>
                </c:pt>
                <c:pt idx="7">
                  <c:v>2.13</c:v>
                </c:pt>
                <c:pt idx="8">
                  <c:v>#N/A</c:v>
                </c:pt>
                <c:pt idx="9">
                  <c:v>1.98</c:v>
                </c:pt>
              </c:numCache>
            </c:numRef>
          </c:val>
          <c:extLst>
            <c:ext xmlns:c16="http://schemas.microsoft.com/office/drawing/2014/chart" uri="{C3380CC4-5D6E-409C-BE32-E72D297353CC}">
              <c16:uniqueId val="{00000006-DD42-4B1F-8E67-B34087F90136}"/>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2.95</c:v>
                </c:pt>
              </c:numCache>
            </c:numRef>
          </c:val>
          <c:extLst>
            <c:ext xmlns:c16="http://schemas.microsoft.com/office/drawing/2014/chart" uri="{C3380CC4-5D6E-409C-BE32-E72D297353CC}">
              <c16:uniqueId val="{00000007-DD42-4B1F-8E67-B34087F9013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3.39</c:v>
                </c:pt>
                <c:pt idx="2">
                  <c:v>#N/A</c:v>
                </c:pt>
                <c:pt idx="3">
                  <c:v>3.79</c:v>
                </c:pt>
                <c:pt idx="4">
                  <c:v>#N/A</c:v>
                </c:pt>
                <c:pt idx="5">
                  <c:v>4.72</c:v>
                </c:pt>
                <c:pt idx="6">
                  <c:v>#N/A</c:v>
                </c:pt>
                <c:pt idx="7">
                  <c:v>4.5999999999999996</c:v>
                </c:pt>
                <c:pt idx="8">
                  <c:v>#N/A</c:v>
                </c:pt>
                <c:pt idx="9">
                  <c:v>4.9000000000000004</c:v>
                </c:pt>
              </c:numCache>
            </c:numRef>
          </c:val>
          <c:extLst>
            <c:ext xmlns:c16="http://schemas.microsoft.com/office/drawing/2014/chart" uri="{C3380CC4-5D6E-409C-BE32-E72D297353CC}">
              <c16:uniqueId val="{00000008-DD42-4B1F-8E67-B34087F901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5.31</c:v>
                </c:pt>
                <c:pt idx="2">
                  <c:v>#N/A</c:v>
                </c:pt>
                <c:pt idx="3">
                  <c:v>5.42</c:v>
                </c:pt>
                <c:pt idx="4">
                  <c:v>#N/A</c:v>
                </c:pt>
                <c:pt idx="5">
                  <c:v>6.2</c:v>
                </c:pt>
                <c:pt idx="6">
                  <c:v>#N/A</c:v>
                </c:pt>
                <c:pt idx="7">
                  <c:v>7.13</c:v>
                </c:pt>
                <c:pt idx="8">
                  <c:v>#N/A</c:v>
                </c:pt>
                <c:pt idx="9">
                  <c:v>6.12</c:v>
                </c:pt>
              </c:numCache>
            </c:numRef>
          </c:val>
          <c:extLst>
            <c:ext xmlns:c16="http://schemas.microsoft.com/office/drawing/2014/chart" uri="{C3380CC4-5D6E-409C-BE32-E72D297353CC}">
              <c16:uniqueId val="{00000009-DD42-4B1F-8E67-B34087F901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1434</c:v>
                </c:pt>
                <c:pt idx="5">
                  <c:v>1433</c:v>
                </c:pt>
                <c:pt idx="8">
                  <c:v>1403</c:v>
                </c:pt>
                <c:pt idx="11">
                  <c:v>1388</c:v>
                </c:pt>
                <c:pt idx="14">
                  <c:v>1343</c:v>
                </c:pt>
              </c:numCache>
            </c:numRef>
          </c:val>
          <c:extLst>
            <c:ext xmlns:c16="http://schemas.microsoft.com/office/drawing/2014/chart" uri="{C3380CC4-5D6E-409C-BE32-E72D297353CC}">
              <c16:uniqueId val="{00000000-F1BA-422A-AFA6-EBAAE750DC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BA-422A-AFA6-EBAAE750DC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BA-422A-AFA6-EBAAE750DC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40</c:v>
                </c:pt>
                <c:pt idx="6">
                  <c:v>39</c:v>
                </c:pt>
                <c:pt idx="9">
                  <c:v>34</c:v>
                </c:pt>
                <c:pt idx="12">
                  <c:v>35</c:v>
                </c:pt>
              </c:numCache>
            </c:numRef>
          </c:val>
          <c:extLst>
            <c:ext xmlns:c16="http://schemas.microsoft.com/office/drawing/2014/chart" uri="{C3380CC4-5D6E-409C-BE32-E72D297353CC}">
              <c16:uniqueId val="{00000003-F1BA-422A-AFA6-EBAAE750DC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576</c:v>
                </c:pt>
                <c:pt idx="3">
                  <c:v>545</c:v>
                </c:pt>
                <c:pt idx="6">
                  <c:v>566</c:v>
                </c:pt>
                <c:pt idx="9">
                  <c:v>584</c:v>
                </c:pt>
                <c:pt idx="12">
                  <c:v>572</c:v>
                </c:pt>
              </c:numCache>
            </c:numRef>
          </c:val>
          <c:extLst>
            <c:ext xmlns:c16="http://schemas.microsoft.com/office/drawing/2014/chart" uri="{C3380CC4-5D6E-409C-BE32-E72D297353CC}">
              <c16:uniqueId val="{00000004-F1BA-422A-AFA6-EBAAE750DC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BA-422A-AFA6-EBAAE750DC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BA-422A-AFA6-EBAAE750DC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1401</c:v>
                </c:pt>
                <c:pt idx="3">
                  <c:v>1405</c:v>
                </c:pt>
                <c:pt idx="6">
                  <c:v>1369</c:v>
                </c:pt>
                <c:pt idx="9">
                  <c:v>1351</c:v>
                </c:pt>
                <c:pt idx="12">
                  <c:v>1335</c:v>
                </c:pt>
              </c:numCache>
            </c:numRef>
          </c:val>
          <c:extLst>
            <c:ext xmlns:c16="http://schemas.microsoft.com/office/drawing/2014/chart" uri="{C3380CC4-5D6E-409C-BE32-E72D297353CC}">
              <c16:uniqueId val="{00000007-F1BA-422A-AFA6-EBAAE750DC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583</c:v>
                </c:pt>
                <c:pt idx="2">
                  <c:v>#N/A</c:v>
                </c:pt>
                <c:pt idx="3">
                  <c:v>#N/A</c:v>
                </c:pt>
                <c:pt idx="4">
                  <c:v>557</c:v>
                </c:pt>
                <c:pt idx="5">
                  <c:v>#N/A</c:v>
                </c:pt>
                <c:pt idx="6">
                  <c:v>#N/A</c:v>
                </c:pt>
                <c:pt idx="7">
                  <c:v>571</c:v>
                </c:pt>
                <c:pt idx="8">
                  <c:v>#N/A</c:v>
                </c:pt>
                <c:pt idx="9">
                  <c:v>#N/A</c:v>
                </c:pt>
                <c:pt idx="10">
                  <c:v>581</c:v>
                </c:pt>
                <c:pt idx="11">
                  <c:v>#N/A</c:v>
                </c:pt>
                <c:pt idx="12">
                  <c:v>#N/A</c:v>
                </c:pt>
                <c:pt idx="13">
                  <c:v>599</c:v>
                </c:pt>
                <c:pt idx="14">
                  <c:v>#N/A</c:v>
                </c:pt>
              </c:numCache>
            </c:numRef>
          </c:val>
          <c:smooth val="0"/>
          <c:extLst>
            <c:ext xmlns:c16="http://schemas.microsoft.com/office/drawing/2014/chart" uri="{C3380CC4-5D6E-409C-BE32-E72D297353CC}">
              <c16:uniqueId val="{00000008-F1BA-422A-AFA6-EBAAE750DC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11673</c:v>
                </c:pt>
                <c:pt idx="5">
                  <c:v>11114</c:v>
                </c:pt>
                <c:pt idx="8">
                  <c:v>10356</c:v>
                </c:pt>
                <c:pt idx="11">
                  <c:v>9549</c:v>
                </c:pt>
                <c:pt idx="14">
                  <c:v>9147</c:v>
                </c:pt>
              </c:numCache>
            </c:numRef>
          </c:val>
          <c:extLst>
            <c:ext xmlns:c16="http://schemas.microsoft.com/office/drawing/2014/chart" uri="{C3380CC4-5D6E-409C-BE32-E72D297353CC}">
              <c16:uniqueId val="{00000000-73C9-4DC3-BE45-E5240F1722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143</c:v>
                </c:pt>
                <c:pt idx="5">
                  <c:v>122</c:v>
                </c:pt>
                <c:pt idx="8">
                  <c:v>100</c:v>
                </c:pt>
                <c:pt idx="11">
                  <c:v>81</c:v>
                </c:pt>
                <c:pt idx="14">
                  <c:v>64</c:v>
                </c:pt>
              </c:numCache>
            </c:numRef>
          </c:val>
          <c:extLst>
            <c:ext xmlns:c16="http://schemas.microsoft.com/office/drawing/2014/chart" uri="{C3380CC4-5D6E-409C-BE32-E72D297353CC}">
              <c16:uniqueId val="{00000001-73C9-4DC3-BE45-E5240F1722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4888</c:v>
                </c:pt>
                <c:pt idx="5">
                  <c:v>4959</c:v>
                </c:pt>
                <c:pt idx="8">
                  <c:v>5561</c:v>
                </c:pt>
                <c:pt idx="11">
                  <c:v>5529</c:v>
                </c:pt>
                <c:pt idx="14">
                  <c:v>5337</c:v>
                </c:pt>
              </c:numCache>
            </c:numRef>
          </c:val>
          <c:extLst>
            <c:ext xmlns:c16="http://schemas.microsoft.com/office/drawing/2014/chart" uri="{C3380CC4-5D6E-409C-BE32-E72D297353CC}">
              <c16:uniqueId val="{00000002-73C9-4DC3-BE45-E5240F1722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C9-4DC3-BE45-E5240F1722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C9-4DC3-BE45-E5240F1722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C9-4DC3-BE45-E5240F1722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1071</c:v>
                </c:pt>
                <c:pt idx="3">
                  <c:v>1084</c:v>
                </c:pt>
                <c:pt idx="6">
                  <c:v>926</c:v>
                </c:pt>
                <c:pt idx="9">
                  <c:v>1039</c:v>
                </c:pt>
                <c:pt idx="12">
                  <c:v>943</c:v>
                </c:pt>
              </c:numCache>
            </c:numRef>
          </c:val>
          <c:extLst>
            <c:ext xmlns:c16="http://schemas.microsoft.com/office/drawing/2014/chart" uri="{C3380CC4-5D6E-409C-BE32-E72D297353CC}">
              <c16:uniqueId val="{00000006-73C9-4DC3-BE45-E5240F1722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172</c:v>
                </c:pt>
                <c:pt idx="3">
                  <c:v>138</c:v>
                </c:pt>
                <c:pt idx="6">
                  <c:v>100</c:v>
                </c:pt>
                <c:pt idx="9">
                  <c:v>84</c:v>
                </c:pt>
                <c:pt idx="12">
                  <c:v>79</c:v>
                </c:pt>
              </c:numCache>
            </c:numRef>
          </c:val>
          <c:extLst>
            <c:ext xmlns:c16="http://schemas.microsoft.com/office/drawing/2014/chart" uri="{C3380CC4-5D6E-409C-BE32-E72D297353CC}">
              <c16:uniqueId val="{00000007-73C9-4DC3-BE45-E5240F1722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5158</c:v>
                </c:pt>
                <c:pt idx="3">
                  <c:v>4734</c:v>
                </c:pt>
                <c:pt idx="6">
                  <c:v>4302</c:v>
                </c:pt>
                <c:pt idx="9">
                  <c:v>3911</c:v>
                </c:pt>
                <c:pt idx="12">
                  <c:v>3510</c:v>
                </c:pt>
              </c:numCache>
            </c:numRef>
          </c:val>
          <c:extLst>
            <c:ext xmlns:c16="http://schemas.microsoft.com/office/drawing/2014/chart" uri="{C3380CC4-5D6E-409C-BE32-E72D297353CC}">
              <c16:uniqueId val="{00000008-73C9-4DC3-BE45-E5240F1722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9-73C9-4DC3-BE45-E5240F1722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10005</c:v>
                </c:pt>
                <c:pt idx="3">
                  <c:v>9530</c:v>
                </c:pt>
                <c:pt idx="6">
                  <c:v>8963</c:v>
                </c:pt>
                <c:pt idx="9">
                  <c:v>8338</c:v>
                </c:pt>
                <c:pt idx="12">
                  <c:v>7922</c:v>
                </c:pt>
              </c:numCache>
            </c:numRef>
          </c:val>
          <c:extLst>
            <c:ext xmlns:c16="http://schemas.microsoft.com/office/drawing/2014/chart" uri="{C3380CC4-5D6E-409C-BE32-E72D297353CC}">
              <c16:uniqueId val="{0000000A-73C9-4DC3-BE45-E5240F1722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C9-4DC3-BE45-E5240F1722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1773</c:v>
                </c:pt>
                <c:pt idx="1">
                  <c:v>1838</c:v>
                </c:pt>
                <c:pt idx="2">
                  <c:v>1845</c:v>
                </c:pt>
              </c:numCache>
            </c:numRef>
          </c:val>
          <c:extLst>
            <c:ext xmlns:c16="http://schemas.microsoft.com/office/drawing/2014/chart" uri="{C3380CC4-5D6E-409C-BE32-E72D297353CC}">
              <c16:uniqueId val="{00000000-97EB-4B78-8365-D58B84F478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762</c:v>
                </c:pt>
                <c:pt idx="1">
                  <c:v>764</c:v>
                </c:pt>
                <c:pt idx="2">
                  <c:v>796</c:v>
                </c:pt>
              </c:numCache>
            </c:numRef>
          </c:val>
          <c:extLst>
            <c:ext xmlns:c16="http://schemas.microsoft.com/office/drawing/2014/chart" uri="{C3380CC4-5D6E-409C-BE32-E72D297353CC}">
              <c16:uniqueId val="{00000001-97EB-4B78-8365-D58B84F478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3911</c:v>
                </c:pt>
                <c:pt idx="1">
                  <c:v>3706</c:v>
                </c:pt>
                <c:pt idx="2">
                  <c:v>3424</c:v>
                </c:pt>
              </c:numCache>
            </c:numRef>
          </c:val>
          <c:extLst>
            <c:ext xmlns:c16="http://schemas.microsoft.com/office/drawing/2014/chart" uri="{C3380CC4-5D6E-409C-BE32-E72D297353CC}">
              <c16:uniqueId val="{00000002-97EB-4B78-8365-D58B84F478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前年度比と同水準の</a:t>
          </a:r>
          <a:r>
            <a:rPr kumimoji="1" lang="en-US" altLang="ja-JP" sz="1100" b="0" i="0" baseline="0">
              <a:solidFill>
                <a:schemeClr val="dk1"/>
              </a:solidFill>
              <a:effectLst/>
              <a:latin typeface="+mn-lt"/>
              <a:ea typeface="+mn-ea"/>
              <a:cs typeface="+mn-cs"/>
            </a:rPr>
            <a:t>0.26</a:t>
          </a:r>
          <a:r>
            <a:rPr kumimoji="1" lang="ja-JP" altLang="ja-JP" sz="1100" b="0" i="0" baseline="0">
              <a:solidFill>
                <a:schemeClr val="dk1"/>
              </a:solidFill>
              <a:effectLst/>
              <a:latin typeface="+mn-lt"/>
              <a:ea typeface="+mn-ea"/>
              <a:cs typeface="+mn-cs"/>
            </a:rPr>
            <a:t>であったが、類似団体内平均比で</a:t>
          </a:r>
          <a:r>
            <a:rPr kumimoji="1" lang="en-US" altLang="ja-JP" sz="1100" b="0" i="0" baseline="0">
              <a:solidFill>
                <a:schemeClr val="dk1"/>
              </a:solidFill>
              <a:effectLst/>
              <a:latin typeface="+mn-lt"/>
              <a:ea typeface="+mn-ea"/>
              <a:cs typeface="+mn-cs"/>
            </a:rPr>
            <a:t>0.06</a:t>
          </a:r>
          <a:r>
            <a:rPr kumimoji="1" lang="ja-JP" altLang="ja-JP" sz="1100" b="0" i="0" baseline="0">
              <a:solidFill>
                <a:schemeClr val="dk1"/>
              </a:solidFill>
              <a:effectLst/>
              <a:latin typeface="+mn-lt"/>
              <a:ea typeface="+mn-ea"/>
              <a:cs typeface="+mn-cs"/>
            </a:rPr>
            <a:t>、鳥取県平均比で</a:t>
          </a:r>
          <a:r>
            <a:rPr kumimoji="1" lang="en-US" altLang="ja-JP" sz="1100" b="0" i="0" baseline="0">
              <a:solidFill>
                <a:schemeClr val="dk1"/>
              </a:solidFill>
              <a:effectLst/>
              <a:latin typeface="+mn-lt"/>
              <a:ea typeface="+mn-ea"/>
              <a:cs typeface="+mn-cs"/>
            </a:rPr>
            <a:t>0.05</a:t>
          </a:r>
          <a:r>
            <a:rPr kumimoji="1" lang="ja-JP" altLang="ja-JP" sz="1100" b="0" i="0" baseline="0">
              <a:solidFill>
                <a:schemeClr val="dk1"/>
              </a:solidFill>
              <a:effectLst/>
              <a:latin typeface="+mn-lt"/>
              <a:ea typeface="+mn-ea"/>
              <a:cs typeface="+mn-cs"/>
            </a:rPr>
            <a:t>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単年度で見れば前年度比</a:t>
          </a:r>
          <a:r>
            <a:rPr kumimoji="1" lang="en-US" altLang="ja-JP" sz="1100" b="0" i="0" baseline="0">
              <a:solidFill>
                <a:schemeClr val="dk1"/>
              </a:solidFill>
              <a:effectLst/>
              <a:latin typeface="+mn-lt"/>
              <a:ea typeface="+mn-ea"/>
              <a:cs typeface="+mn-cs"/>
            </a:rPr>
            <a:t>0.006</a:t>
          </a:r>
          <a:r>
            <a:rPr kumimoji="1" lang="ja-JP" altLang="ja-JP" sz="1100" b="0" i="0" baseline="0">
              <a:solidFill>
                <a:schemeClr val="dk1"/>
              </a:solidFill>
              <a:effectLst/>
              <a:latin typeface="+mn-lt"/>
              <a:ea typeface="+mn-ea"/>
              <a:cs typeface="+mn-cs"/>
            </a:rPr>
            <a:t>の増であったが、町税を中心とした基準財政収入額が伸び悩んでいることや、高齢者人口の増に伴う高齢者保健福祉費等の基準財政需要額が高いことが平均を下回る主な要因となっている。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税収等の自主財源の確保や事業の統廃合などの行財政改革を進め、財政の健全化を図っていくことが必要である。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％、類似団体比で</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％、鳥取県平均比で</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分母となる経常一般財源総額については、各種譲与税や交付金等の基準財政収入額の増加による普通交付税の減が影響し、前年度比</a:t>
          </a:r>
          <a:r>
            <a:rPr kumimoji="1" lang="en-US" altLang="ja-JP" sz="1100" b="0" i="0" baseline="0">
              <a:solidFill>
                <a:schemeClr val="dk1"/>
              </a:solidFill>
              <a:effectLst/>
              <a:latin typeface="+mn-lt"/>
              <a:ea typeface="+mn-ea"/>
              <a:cs typeface="+mn-cs"/>
            </a:rPr>
            <a:t>3,322</a:t>
          </a:r>
          <a:r>
            <a:rPr kumimoji="1" lang="ja-JP" altLang="ja-JP" sz="1100" b="0" i="0" baseline="0">
              <a:solidFill>
                <a:schemeClr val="dk1"/>
              </a:solidFill>
              <a:effectLst/>
              <a:latin typeface="+mn-lt"/>
              <a:ea typeface="+mn-ea"/>
              <a:cs typeface="+mn-cs"/>
            </a:rPr>
            <a:t>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一方、分子となる経常経費充当一般財源等については、人件費や</a:t>
          </a:r>
          <a:r>
            <a:rPr kumimoji="1" lang="ja-JP" altLang="en-US" sz="1100" b="0" i="0" baseline="0">
              <a:solidFill>
                <a:schemeClr val="dk1"/>
              </a:solidFill>
              <a:effectLst/>
              <a:latin typeface="+mn-lt"/>
              <a:ea typeface="+mn-ea"/>
              <a:cs typeface="+mn-cs"/>
            </a:rPr>
            <a:t>扶助費、公債費等</a:t>
          </a:r>
          <a:r>
            <a:rPr kumimoji="1" lang="ja-JP" altLang="ja-JP" sz="1100" b="0" i="0" baseline="0">
              <a:solidFill>
                <a:schemeClr val="dk1"/>
              </a:solidFill>
              <a:effectLst/>
              <a:latin typeface="+mn-lt"/>
              <a:ea typeface="+mn-ea"/>
              <a:cs typeface="+mn-cs"/>
            </a:rPr>
            <a:t>に係る一般財源の増などが影響し、前年度比</a:t>
          </a:r>
          <a:r>
            <a:rPr kumimoji="1" lang="en-US" altLang="ja-JP" sz="1100" b="0" i="0" baseline="0">
              <a:solidFill>
                <a:schemeClr val="dk1"/>
              </a:solidFill>
              <a:effectLst/>
              <a:latin typeface="+mn-lt"/>
              <a:ea typeface="+mn-ea"/>
              <a:cs typeface="+mn-cs"/>
            </a:rPr>
            <a:t>1,149</a:t>
          </a:r>
          <a:r>
            <a:rPr kumimoji="1" lang="ja-JP" altLang="ja-JP" sz="1100" b="0" i="0" baseline="0">
              <a:solidFill>
                <a:schemeClr val="dk1"/>
              </a:solidFill>
              <a:effectLst/>
              <a:latin typeface="+mn-lt"/>
              <a:ea typeface="+mn-ea"/>
              <a:cs typeface="+mn-cs"/>
            </a:rPr>
            <a:t>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引き続き業務の見直しや公共施設の在り方の見直し等を行い、計画的な経常経費の削減に努める。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604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64</xdr:row>
      <xdr:rowOff>87630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2609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2609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55456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880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21,982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の減となったが</a:t>
          </a:r>
          <a:r>
            <a:rPr kumimoji="1" lang="ja-JP" altLang="ja-JP" sz="1100" b="0" i="0" baseline="0">
              <a:solidFill>
                <a:schemeClr val="dk1"/>
              </a:solidFill>
              <a:effectLst/>
              <a:latin typeface="+mn-lt"/>
              <a:ea typeface="+mn-ea"/>
              <a:cs typeface="+mn-cs"/>
            </a:rPr>
            <a:t>、類似団体比で</a:t>
          </a:r>
          <a:r>
            <a:rPr kumimoji="1" lang="en-US" altLang="ja-JP" sz="1100" b="0" i="0" baseline="0">
              <a:solidFill>
                <a:schemeClr val="dk1"/>
              </a:solidFill>
              <a:effectLst/>
              <a:latin typeface="+mn-lt"/>
              <a:ea typeface="+mn-ea"/>
              <a:cs typeface="+mn-cs"/>
            </a:rPr>
            <a:t>26,569</a:t>
          </a:r>
          <a:r>
            <a:rPr kumimoji="1" lang="ja-JP" altLang="ja-JP" sz="1100" b="0" i="0" baseline="0">
              <a:solidFill>
                <a:schemeClr val="dk1"/>
              </a:solidFill>
              <a:effectLst/>
              <a:latin typeface="+mn-lt"/>
              <a:ea typeface="+mn-ea"/>
              <a:cs typeface="+mn-cs"/>
            </a:rPr>
            <a:t>円、鳥取県平均比で</a:t>
          </a:r>
          <a:r>
            <a:rPr kumimoji="1" lang="en-US" altLang="ja-JP" sz="1100" b="0" i="0" baseline="0">
              <a:solidFill>
                <a:schemeClr val="dk1"/>
              </a:solidFill>
              <a:effectLst/>
              <a:latin typeface="+mn-lt"/>
              <a:ea typeface="+mn-ea"/>
              <a:cs typeface="+mn-cs"/>
            </a:rPr>
            <a:t>118,214</a:t>
          </a:r>
          <a:r>
            <a:rPr kumimoji="1" lang="ja-JP" altLang="ja-JP" sz="1100" b="0" i="0" baseline="0">
              <a:solidFill>
                <a:schemeClr val="dk1"/>
              </a:solidFill>
              <a:effectLst/>
              <a:latin typeface="+mn-lt"/>
              <a:ea typeface="+mn-ea"/>
              <a:cs typeface="+mn-cs"/>
            </a:rPr>
            <a:t>円高くなっている。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年度以降は新型コロナウイルス感染症対策経費や物価高騰の影響により高い数値となって</a:t>
          </a:r>
          <a:r>
            <a:rPr kumimoji="1" lang="ja-JP" altLang="en-US" sz="1100" b="0" i="0" baseline="0">
              <a:solidFill>
                <a:schemeClr val="dk1"/>
              </a:solidFill>
              <a:effectLst/>
              <a:latin typeface="+mn-lt"/>
              <a:ea typeface="+mn-ea"/>
              <a:cs typeface="+mn-cs"/>
            </a:rPr>
            <a:t>おり、人事院勧告等に伴う人件費の高騰も影響が大きい。</a:t>
          </a:r>
          <a:r>
            <a:rPr kumimoji="1" lang="ja-JP" altLang="ja-JP" sz="1100" b="0" i="0" baseline="0">
              <a:solidFill>
                <a:schemeClr val="dk1"/>
              </a:solidFill>
              <a:effectLst/>
              <a:latin typeface="+mn-lt"/>
              <a:ea typeface="+mn-ea"/>
              <a:cs typeface="+mn-cs"/>
            </a:rPr>
            <a:t>また類似団体、鳥取県平均と比較しても依然として高い数値となっているため、事務の効率化、経費の削減に努め、指数の改善を図る必要がある。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21211</xdr:rowOff>
    </xdr:from>
    <xdr:to>
      <xdr:col>23</xdr:col>
      <xdr:colOff>133350</xdr:colOff>
      <xdr:row>85</xdr:row>
      <xdr:rowOff>90132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594461"/>
          <a:ext cx="838200" cy="6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169561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28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60055</xdr:rowOff>
    </xdr:from>
    <xdr:to>
      <xdr:col>19</xdr:col>
      <xdr:colOff>133350</xdr:colOff>
      <xdr:row>85</xdr:row>
      <xdr:rowOff>90132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61855"/>
          <a:ext cx="889000" cy="20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165245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05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60055</xdr:rowOff>
    </xdr:from>
    <xdr:to>
      <xdr:col>15</xdr:col>
      <xdr:colOff>82550</xdr:colOff>
      <xdr:row>84</xdr:row>
      <xdr:rowOff>113564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461855"/>
          <a:ext cx="889000" cy="5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51109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93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18811</xdr:rowOff>
    </xdr:from>
    <xdr:to>
      <xdr:col>11</xdr:col>
      <xdr:colOff>31750</xdr:colOff>
      <xdr:row>84</xdr:row>
      <xdr:rowOff>113564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49161"/>
          <a:ext cx="889000" cy="2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3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141861</xdr:rowOff>
    </xdr:from>
    <xdr:to>
      <xdr:col>23</xdr:col>
      <xdr:colOff>184150</xdr:colOff>
      <xdr:row>85</xdr:row>
      <xdr:rowOff>72011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113938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39332</xdr:rowOff>
    </xdr:from>
    <xdr:to>
      <xdr:col>19</xdr:col>
      <xdr:colOff>184150</xdr:colOff>
      <xdr:row>85</xdr:row>
      <xdr:rowOff>140932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125709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98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9255</xdr:rowOff>
    </xdr:from>
    <xdr:to>
      <xdr:col>15</xdr:col>
      <xdr:colOff>133350</xdr:colOff>
      <xdr:row>84</xdr:row>
      <xdr:rowOff>110855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1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95632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9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62764</xdr:rowOff>
    </xdr:from>
    <xdr:to>
      <xdr:col>11</xdr:col>
      <xdr:colOff>82550</xdr:colOff>
      <xdr:row>84</xdr:row>
      <xdr:rowOff>164364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149141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5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139461</xdr:rowOff>
    </xdr:from>
    <xdr:to>
      <xdr:col>7</xdr:col>
      <xdr:colOff>31750</xdr:colOff>
      <xdr:row>83</xdr:row>
      <xdr:rowOff>69611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54388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8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高く</a:t>
          </a:r>
          <a:r>
            <a:rPr kumimoji="1" lang="ja-JP" altLang="ja-JP" sz="1100" b="0" i="0" baseline="0">
              <a:solidFill>
                <a:schemeClr val="dk1"/>
              </a:solidFill>
              <a:effectLst/>
              <a:latin typeface="+mn-lt"/>
              <a:ea typeface="+mn-ea"/>
              <a:cs typeface="+mn-cs"/>
            </a:rPr>
            <a:t>なり、類似団体内平均比で</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人事評価制度では、成績が極めて良好な場合は</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号、特に良好な場合は</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号昇給させることとなっているが、本町では該当がないため、ほとんどの職員が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号の昇給であることがラスパイレス指数が低い主な要因である。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近隣市町村や類似団体の水準を参考にしつつ、適正な給与水準に取り組むよう努める。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63500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0017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49547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83</xdr:row>
      <xdr:rowOff>12700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0017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12700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135889</xdr:rowOff>
    </xdr:from>
    <xdr:to>
      <xdr:col>68</xdr:col>
      <xdr:colOff>152400</xdr:colOff>
      <xdr:row>83</xdr:row>
      <xdr:rowOff>12700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1947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85089</xdr:rowOff>
    </xdr:from>
    <xdr:to>
      <xdr:col>64</xdr:col>
      <xdr:colOff>152400</xdr:colOff>
      <xdr:row>83</xdr:row>
      <xdr:rowOff>15239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25416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類似団体平均比で</a:t>
          </a:r>
          <a:r>
            <a:rPr kumimoji="1" lang="en-US" altLang="ja-JP" sz="1100" b="0" i="0" baseline="0">
              <a:solidFill>
                <a:schemeClr val="dk1"/>
              </a:solidFill>
              <a:effectLst/>
              <a:latin typeface="+mn-lt"/>
              <a:ea typeface="+mn-ea"/>
              <a:cs typeface="+mn-cs"/>
            </a:rPr>
            <a:t>0.16</a:t>
          </a:r>
          <a:r>
            <a:rPr kumimoji="1" lang="ja-JP" altLang="ja-JP" sz="1100" b="0" i="0" baseline="0">
              <a:solidFill>
                <a:schemeClr val="dk1"/>
              </a:solidFill>
              <a:effectLst/>
              <a:latin typeface="+mn-lt"/>
              <a:ea typeface="+mn-ea"/>
              <a:cs typeface="+mn-cs"/>
            </a:rPr>
            <a:t>人</a:t>
          </a:r>
          <a:r>
            <a:rPr kumimoji="1" lang="ja-JP" altLang="en-US" sz="1100" b="0" i="0" baseline="0">
              <a:solidFill>
                <a:schemeClr val="dk1"/>
              </a:solidFill>
              <a:effectLst/>
              <a:latin typeface="+mn-lt"/>
              <a:ea typeface="+mn-ea"/>
              <a:cs typeface="+mn-cs"/>
            </a:rPr>
            <a:t>下回ったが</a:t>
          </a:r>
          <a:r>
            <a:rPr kumimoji="1" lang="ja-JP" altLang="ja-JP" sz="1100" b="0" i="0" baseline="0">
              <a:solidFill>
                <a:schemeClr val="dk1"/>
              </a:solidFill>
              <a:effectLst/>
              <a:latin typeface="+mn-lt"/>
              <a:ea typeface="+mn-ea"/>
              <a:cs typeface="+mn-cs"/>
            </a:rPr>
            <a:t>、鳥取県平均比で</a:t>
          </a:r>
          <a:r>
            <a:rPr kumimoji="1" lang="en-US" altLang="ja-JP" sz="1100" b="0" i="0" baseline="0">
              <a:solidFill>
                <a:schemeClr val="dk1"/>
              </a:solidFill>
              <a:effectLst/>
              <a:latin typeface="+mn-lt"/>
              <a:ea typeface="+mn-ea"/>
              <a:cs typeface="+mn-cs"/>
            </a:rPr>
            <a:t>3.96</a:t>
          </a:r>
          <a:r>
            <a:rPr kumimoji="1" lang="ja-JP" altLang="ja-JP" sz="1100" b="0" i="0" baseline="0">
              <a:solidFill>
                <a:schemeClr val="dk1"/>
              </a:solidFill>
              <a:effectLst/>
              <a:latin typeface="+mn-lt"/>
              <a:ea typeface="+mn-ea"/>
              <a:cs typeface="+mn-cs"/>
            </a:rPr>
            <a:t>人上回っている。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町内に公立保育所が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箇所あり、他団体に比べて保育士の人数が多いことが影響している。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今後も近隣市町村や、類似団体の水準を参考にしつつ、機構改革や事業の見直しなどを積極的に実施するなど、適正な職員数を目指す。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61685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662285"/>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159022</xdr:rowOff>
    </xdr:from>
    <xdr:to>
      <xdr:col>77</xdr:col>
      <xdr:colOff>44450</xdr:colOff>
      <xdr:row>62</xdr:row>
      <xdr:rowOff>61685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617472"/>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48549</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33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159022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577830"/>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119380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57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92455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169562</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10885</xdr:rowOff>
    </xdr:from>
    <xdr:to>
      <xdr:col>77</xdr:col>
      <xdr:colOff>95250</xdr:colOff>
      <xdr:row>62</xdr:row>
      <xdr:rowOff>112485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108222</xdr:rowOff>
    </xdr:from>
    <xdr:to>
      <xdr:col>73</xdr:col>
      <xdr:colOff>44450</xdr:colOff>
      <xdr:row>62</xdr:row>
      <xdr:rowOff>38372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23149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％、類似団体比で</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％、鳥取県平均比で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％高くなっている。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主に</a:t>
          </a:r>
          <a:r>
            <a:rPr kumimoji="1" lang="ja-JP" altLang="ja-JP" sz="1100" b="0" i="0" baseline="0">
              <a:solidFill>
                <a:schemeClr val="dk1"/>
              </a:solidFill>
              <a:effectLst/>
              <a:latin typeface="+mn-lt"/>
              <a:ea typeface="+mn-ea"/>
              <a:cs typeface="+mn-cs"/>
            </a:rPr>
            <a:t>普通交付税の減の影響により、単年度比率での前年比は</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交付税措置率の高い地方債の借入れを行うとともに、単年度の借入額を元利償還金以下に抑えるなど、地方債残高の抑制に引き続き努めていく。</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112485</xdr:rowOff>
    </xdr:from>
    <xdr:to>
      <xdr:col>81</xdr:col>
      <xdr:colOff>44450</xdr:colOff>
      <xdr:row>43</xdr:row>
      <xdr:rowOff>164193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48483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112485</xdr:rowOff>
    </xdr:from>
    <xdr:to>
      <xdr:col>77</xdr:col>
      <xdr:colOff>44450</xdr:colOff>
      <xdr:row>43</xdr:row>
      <xdr:rowOff>146957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146957</xdr:rowOff>
    </xdr:from>
    <xdr:to>
      <xdr:col>72</xdr:col>
      <xdr:colOff>203200</xdr:colOff>
      <xdr:row>44</xdr:row>
      <xdr:rowOff>44450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1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113393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882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85470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61685</xdr:rowOff>
    </xdr:from>
    <xdr:to>
      <xdr:col>77</xdr:col>
      <xdr:colOff>95250</xdr:colOff>
      <xdr:row>43</xdr:row>
      <xdr:rowOff>163285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148062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96157</xdr:rowOff>
    </xdr:from>
    <xdr:to>
      <xdr:col>73</xdr:col>
      <xdr:colOff>44450</xdr:colOff>
      <xdr:row>44</xdr:row>
      <xdr:rowOff>26307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11084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将来負担額については、地方債残高が順調に減少してきていることから、前年度に引き続き</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一方、充当可能基金については、今後物価高騰による物件費や維持管理費等の増に対応するための財政調整基金等の取り崩しにより、減少していくことが想定される。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地方債残高は順調に減少しているものの、</a:t>
          </a:r>
          <a:r>
            <a:rPr kumimoji="1" lang="ja-JP" altLang="ja-JP" sz="1100" b="0" i="0" baseline="0">
              <a:solidFill>
                <a:schemeClr val="dk1"/>
              </a:solidFill>
              <a:effectLst/>
              <a:latin typeface="+mn-lt"/>
              <a:ea typeface="+mn-ea"/>
              <a:cs typeface="+mn-cs"/>
            </a:rPr>
            <a:t>老朽化施設の統廃合や事業の見直しなど、将来を見据えた財政運営に引き続き努めていく必要がある。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会計年度任用職員に係る人件費が増加傾向にあるため、</a:t>
          </a:r>
          <a:r>
            <a:rPr kumimoji="1" lang="ja-JP" altLang="ja-JP" sz="1100" baseline="0">
              <a:solidFill>
                <a:schemeClr val="dk1"/>
              </a:solidFill>
              <a:effectLst/>
              <a:latin typeface="+mn-lt"/>
              <a:ea typeface="+mn-ea"/>
              <a:cs typeface="+mn-cs"/>
            </a:rPr>
            <a:t>近隣市町村や、類似団体の水準を参考にしつつ、機構改革や事務事業の見直しなどを積極的に実施するなど、人件費の抑制に努めていく必要がある。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204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前年度比で</a:t>
          </a:r>
          <a:r>
            <a:rPr kumimoji="1" lang="en-US" altLang="ja-JP" sz="1100" baseline="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％高くなっている。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近年の物価高騰の影響により、施設の維持管理費などが上昇傾向にある。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事務の効率化、経費削減などに努めていくとともに、公共施設適正管理計画に基づく施設の統廃合などを積極的に進めていく必要がある。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98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18</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71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17</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20</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19400"/>
          <a:ext cx="889000"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76200</xdr:rowOff>
    </xdr:from>
    <xdr:to>
      <xdr:col>65</xdr:col>
      <xdr:colOff>53975</xdr:colOff>
      <xdr:row>21</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前年度比で</a:t>
          </a:r>
          <a:r>
            <a:rPr kumimoji="1" lang="en-US" altLang="ja-JP" sz="1000">
              <a:solidFill>
                <a:schemeClr val="dk1"/>
              </a:solidFill>
              <a:effectLst/>
              <a:latin typeface="+mn-lt"/>
              <a:ea typeface="+mn-ea"/>
              <a:cs typeface="+mn-cs"/>
            </a:rPr>
            <a:t>0.2</a:t>
          </a:r>
          <a:r>
            <a:rPr kumimoji="1" lang="ja-JP" altLang="en-US" sz="1000">
              <a:solidFill>
                <a:schemeClr val="dk1"/>
              </a:solidFill>
              <a:effectLst/>
              <a:latin typeface="+mn-lt"/>
              <a:ea typeface="+mn-ea"/>
              <a:cs typeface="+mn-cs"/>
            </a:rPr>
            <a:t>％高くなったが、</a:t>
          </a:r>
          <a:r>
            <a:rPr kumimoji="1" lang="ja-JP" altLang="ja-JP" sz="1000">
              <a:solidFill>
                <a:schemeClr val="dk1"/>
              </a:solidFill>
              <a:effectLst/>
              <a:latin typeface="+mn-lt"/>
              <a:ea typeface="+mn-ea"/>
              <a:cs typeface="+mn-cs"/>
            </a:rPr>
            <a:t>類似団体平均比で</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％、鳥取県平均比で</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％低くなっている。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物価高騰対策低所得世帯支援給付金事業の皆増なとが、前年度比増の主な要因と考えられる。</a:t>
          </a:r>
          <a:r>
            <a:rPr kumimoji="1" lang="ja-JP" altLang="ja-JP" sz="1000">
              <a:solidFill>
                <a:schemeClr val="dk1"/>
              </a:solidFill>
              <a:effectLst/>
              <a:latin typeface="+mn-lt"/>
              <a:ea typeface="+mn-ea"/>
              <a:cs typeface="+mn-cs"/>
            </a:rPr>
            <a:t>他市町村にある福祉事務所が大山町にはないことが類似団体及び鳥取県平均を大きく下回っている要因となっている。</a:t>
          </a:r>
          <a:endParaRPr lang="ja-JP" altLang="ja-JP" sz="1100">
            <a:effectLst/>
          </a:endParaRPr>
        </a:p>
        <a:p>
          <a:r>
            <a:rPr kumimoji="1" lang="ja-JP" altLang="ja-JP" sz="1000">
              <a:solidFill>
                <a:schemeClr val="dk1"/>
              </a:solidFill>
              <a:effectLst/>
              <a:latin typeface="+mn-lt"/>
              <a:ea typeface="+mn-ea"/>
              <a:cs typeface="+mn-cs"/>
            </a:rPr>
            <a:t>　今後、高齢者人口の増などによる社会保障経費の増加が見込まれており、事務事業の見直し等をはじめ、経費削減に努めていく必要がある。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55</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58420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a:t>
          </a:r>
          <a:r>
            <a:rPr kumimoji="1" lang="en-US" altLang="ja-JP" sz="1100" baseline="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低くなったが</a:t>
          </a:r>
          <a:r>
            <a:rPr kumimoji="1" lang="ja-JP" altLang="ja-JP" sz="1100">
              <a:solidFill>
                <a:schemeClr val="dk1"/>
              </a:solidFill>
              <a:effectLst/>
              <a:latin typeface="+mn-lt"/>
              <a:ea typeface="+mn-ea"/>
              <a:cs typeface="+mn-cs"/>
            </a:rPr>
            <a:t>、類似団体平均比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％高くなっており、類似団体内順位では最下位の数値となっている。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下水道事業の繰出基準の適正化により繰出金の経常経費充当一般財源等が大幅増となったことが数値が高い要因となっている。使用料の料金改定や処理施設の統廃合等による繰出金減額に向けた検討が必要であ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53522</xdr:rowOff>
    </xdr:from>
    <xdr:to>
      <xdr:col>82</xdr:col>
      <xdr:colOff>107950</xdr:colOff>
      <xdr:row>61</xdr:row>
      <xdr:rowOff>135165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5119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78015</xdr:rowOff>
    </xdr:from>
    <xdr:to>
      <xdr:col>78</xdr:col>
      <xdr:colOff>69850</xdr:colOff>
      <xdr:row>61</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3650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61</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365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20865</xdr:rowOff>
    </xdr:from>
    <xdr:to>
      <xdr:col>69</xdr:col>
      <xdr:colOff>92075</xdr:colOff>
      <xdr:row>61</xdr:row>
      <xdr:rowOff>118835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79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81842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2722</xdr:rowOff>
    </xdr:from>
    <xdr:to>
      <xdr:col>82</xdr:col>
      <xdr:colOff>158750</xdr:colOff>
      <xdr:row>61</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82749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84365</xdr:rowOff>
    </xdr:from>
    <xdr:to>
      <xdr:col>78</xdr:col>
      <xdr:colOff>120650</xdr:colOff>
      <xdr:row>62</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141515</xdr:rowOff>
    </xdr:from>
    <xdr:to>
      <xdr:col>69</xdr:col>
      <xdr:colOff>142875</xdr:colOff>
      <xdr:row>61</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56442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68035</xdr:rowOff>
    </xdr:from>
    <xdr:to>
      <xdr:col>65</xdr:col>
      <xdr:colOff>53975</xdr:colOff>
      <xdr:row>61</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154412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％低くなっている。</a:t>
          </a:r>
          <a:endParaRPr lang="ja-JP" altLang="ja-JP">
            <a:effectLst/>
          </a:endParaRPr>
        </a:p>
        <a:p>
          <a:r>
            <a:rPr kumimoji="1" lang="ja-JP" altLang="ja-JP" sz="1100">
              <a:solidFill>
                <a:schemeClr val="dk1"/>
              </a:solidFill>
              <a:effectLst/>
              <a:latin typeface="+mn-lt"/>
              <a:ea typeface="+mn-ea"/>
              <a:cs typeface="+mn-cs"/>
            </a:rPr>
            <a:t>　類似団体や鳥取県平均と比較すると低い水準となっているが、補助金の必要性等を再確認することも必要であり、ＫＰＩ等の指標をもとに事業を遂行していく。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102507</xdr:rowOff>
    </xdr:from>
    <xdr:to>
      <xdr:col>82</xdr:col>
      <xdr:colOff>107950</xdr:colOff>
      <xdr:row>33</xdr:row>
      <xdr:rowOff>113393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60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102507</xdr:rowOff>
    </xdr:from>
    <xdr:to>
      <xdr:col>78</xdr:col>
      <xdr:colOff>69850</xdr:colOff>
      <xdr:row>33</xdr:row>
      <xdr:rowOff>113393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6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34</xdr:row>
      <xdr:rowOff>7257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6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xdr:rowOff>
    </xdr:from>
    <xdr:to>
      <xdr:col>69</xdr:col>
      <xdr:colOff>92075</xdr:colOff>
      <xdr:row>34</xdr:row>
      <xdr:rowOff>29028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3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51707</xdr:rowOff>
    </xdr:from>
    <xdr:to>
      <xdr:col>82</xdr:col>
      <xdr:colOff>158750</xdr:colOff>
      <xdr:row>33</xdr:row>
      <xdr:rowOff>153307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131734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62593</xdr:rowOff>
    </xdr:from>
    <xdr:to>
      <xdr:col>78</xdr:col>
      <xdr:colOff>120650</xdr:colOff>
      <xdr:row>33</xdr:row>
      <xdr:rowOff>164193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2920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8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51707</xdr:rowOff>
    </xdr:from>
    <xdr:to>
      <xdr:col>74</xdr:col>
      <xdr:colOff>31750</xdr:colOff>
      <xdr:row>33</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163484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127907</xdr:rowOff>
    </xdr:from>
    <xdr:to>
      <xdr:col>69</xdr:col>
      <xdr:colOff>142875</xdr:colOff>
      <xdr:row>34</xdr:row>
      <xdr:rowOff>58057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68234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前年度比で</a:t>
          </a:r>
          <a:r>
            <a:rPr kumimoji="1" lang="en-US" altLang="ja-JP" sz="1100" baseline="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地方債の元利償還金は順調に減少してきているが、普通交付税の減少による経常一般財源総額の減が影響したため、前年度比で上昇することとなった。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引き続き財政状況を注視しつつ、新規発行額を元金償還額以下に抑制するよう努めていく。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132443</xdr:rowOff>
    </xdr:from>
    <xdr:to>
      <xdr:col>24</xdr:col>
      <xdr:colOff>25400</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16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32855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9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34471</xdr:rowOff>
    </xdr:from>
    <xdr:to>
      <xdr:col>19</xdr:col>
      <xdr:colOff>187325</xdr:colOff>
      <xdr:row>76</xdr:row>
      <xdr:rowOff>132443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0646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34471</xdr:rowOff>
    </xdr:from>
    <xdr:to>
      <xdr:col>15</xdr:col>
      <xdr:colOff>98425</xdr:colOff>
      <xdr:row>77</xdr:row>
      <xdr:rowOff>48079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0646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48079</xdr:rowOff>
    </xdr:from>
    <xdr:to>
      <xdr:col>11</xdr:col>
      <xdr:colOff>9525</xdr:colOff>
      <xdr:row>77</xdr:row>
      <xdr:rowOff>80736</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249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81643</xdr:rowOff>
    </xdr:from>
    <xdr:to>
      <xdr:col>20</xdr:col>
      <xdr:colOff>38100</xdr:colOff>
      <xdr:row>77</xdr:row>
      <xdr:rowOff>11793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168020</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155121</xdr:rowOff>
    </xdr:from>
    <xdr:to>
      <xdr:col>15</xdr:col>
      <xdr:colOff>149225</xdr:colOff>
      <xdr:row>76</xdr:row>
      <xdr:rowOff>85271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70048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168729</xdr:rowOff>
    </xdr:from>
    <xdr:to>
      <xdr:col>11</xdr:col>
      <xdr:colOff>60325</xdr:colOff>
      <xdr:row>77</xdr:row>
      <xdr:rowOff>98879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83656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前年度比で</a:t>
          </a:r>
          <a:r>
            <a:rPr kumimoji="1" lang="en-US" altLang="ja-JP" sz="1100" baseline="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％、類似団体平均比で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％、鳥取県平均比で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普通交付税の減少によ</a:t>
          </a:r>
          <a:r>
            <a:rPr kumimoji="1" lang="ja-JP" altLang="en-US" sz="1100">
              <a:solidFill>
                <a:schemeClr val="dk1"/>
              </a:solidFill>
              <a:effectLst/>
              <a:latin typeface="+mn-lt"/>
              <a:ea typeface="+mn-ea"/>
              <a:cs typeface="+mn-cs"/>
            </a:rPr>
            <a:t>り分母となる</a:t>
          </a:r>
          <a:r>
            <a:rPr kumimoji="1" lang="ja-JP" altLang="ja-JP" sz="1100">
              <a:solidFill>
                <a:schemeClr val="dk1"/>
              </a:solidFill>
              <a:effectLst/>
              <a:latin typeface="+mn-lt"/>
              <a:ea typeface="+mn-ea"/>
              <a:cs typeface="+mn-cs"/>
            </a:rPr>
            <a:t>経常一般財源総額の減が影響し、前年度比</a:t>
          </a:r>
          <a:r>
            <a:rPr kumimoji="1" lang="ja-JP" altLang="en-US" sz="1100">
              <a:solidFill>
                <a:schemeClr val="dk1"/>
              </a:solidFill>
              <a:effectLst/>
              <a:latin typeface="+mn-lt"/>
              <a:ea typeface="+mn-ea"/>
              <a:cs typeface="+mn-cs"/>
            </a:rPr>
            <a:t>での数値増の要因となった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71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82550</xdr:rowOff>
    </xdr:from>
    <xdr:to>
      <xdr:col>82</xdr:col>
      <xdr:colOff>107950</xdr:colOff>
      <xdr:row>79</xdr:row>
      <xdr:rowOff>120650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627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25400</xdr:rowOff>
    </xdr:from>
    <xdr:to>
      <xdr:col>78</xdr:col>
      <xdr:colOff>69850</xdr:colOff>
      <xdr:row>79</xdr:row>
      <xdr:rowOff>82550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0556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41927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25400</xdr:rowOff>
    </xdr:from>
    <xdr:to>
      <xdr:col>73</xdr:col>
      <xdr:colOff>180975</xdr:colOff>
      <xdr:row>78</xdr:row>
      <xdr:rowOff>38100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0556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38100</xdr:rowOff>
    </xdr:from>
    <xdr:to>
      <xdr:col>69</xdr:col>
      <xdr:colOff>92075</xdr:colOff>
      <xdr:row>78</xdr:row>
      <xdr:rowOff>63500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41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69850</xdr:rowOff>
    </xdr:from>
    <xdr:to>
      <xdr:col>82</xdr:col>
      <xdr:colOff>158750</xdr:colOff>
      <xdr:row>80</xdr:row>
      <xdr:rowOff>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31750</xdr:rowOff>
    </xdr:from>
    <xdr:to>
      <xdr:col>78</xdr:col>
      <xdr:colOff>120650</xdr:colOff>
      <xdr:row>79</xdr:row>
      <xdr:rowOff>133350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118127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66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146050</xdr:rowOff>
    </xdr:from>
    <xdr:to>
      <xdr:col>74</xdr:col>
      <xdr:colOff>31750</xdr:colOff>
      <xdr:row>76</xdr:row>
      <xdr:rowOff>76200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60977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158750</xdr:rowOff>
    </xdr:from>
    <xdr:to>
      <xdr:col>69</xdr:col>
      <xdr:colOff>142875</xdr:colOff>
      <xdr:row>78</xdr:row>
      <xdr:rowOff>88900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xdr:rowOff>
    </xdr:from>
    <xdr:to>
      <xdr:col>65</xdr:col>
      <xdr:colOff>53975</xdr:colOff>
      <xdr:row>78</xdr:row>
      <xdr:rowOff>114300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99077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43311</xdr:rowOff>
    </xdr:from>
    <xdr:to>
      <xdr:col>29</xdr:col>
      <xdr:colOff>127000</xdr:colOff>
      <xdr:row>15</xdr:row>
      <xdr:rowOff>132579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62686"/>
          <a:ext cx="647700" cy="89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87640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132579</xdr:rowOff>
    </xdr:from>
    <xdr:to>
      <xdr:col>26</xdr:col>
      <xdr:colOff>50800</xdr:colOff>
      <xdr:row>16</xdr:row>
      <xdr:rowOff>111107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51954"/>
          <a:ext cx="698500" cy="14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143875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111107</xdr:rowOff>
    </xdr:from>
    <xdr:to>
      <xdr:col>22</xdr:col>
      <xdr:colOff>114300</xdr:colOff>
      <xdr:row>16</xdr:row>
      <xdr:rowOff>121328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01932"/>
          <a:ext cx="698500" cy="1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41103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121328</xdr:rowOff>
    </xdr:from>
    <xdr:to>
      <xdr:col>18</xdr:col>
      <xdr:colOff>177800</xdr:colOff>
      <xdr:row>17</xdr:row>
      <xdr:rowOff>124023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12153"/>
          <a:ext cx="698500" cy="174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142749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159077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163961</xdr:rowOff>
    </xdr:from>
    <xdr:to>
      <xdr:col>29</xdr:col>
      <xdr:colOff>177800</xdr:colOff>
      <xdr:row>15</xdr:row>
      <xdr:rowOff>94111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1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9038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5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81779</xdr:rowOff>
    </xdr:from>
    <xdr:to>
      <xdr:col>26</xdr:col>
      <xdr:colOff>101600</xdr:colOff>
      <xdr:row>16</xdr:row>
      <xdr:rowOff>11929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0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22106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7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60307</xdr:rowOff>
    </xdr:from>
    <xdr:to>
      <xdr:col>22</xdr:col>
      <xdr:colOff>165100</xdr:colOff>
      <xdr:row>16</xdr:row>
      <xdr:rowOff>161907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2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70528</xdr:rowOff>
    </xdr:from>
    <xdr:to>
      <xdr:col>19</xdr:col>
      <xdr:colOff>38100</xdr:colOff>
      <xdr:row>17</xdr:row>
      <xdr:rowOff>678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6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73223</xdr:rowOff>
    </xdr:from>
    <xdr:to>
      <xdr:col>15</xdr:col>
      <xdr:colOff>101600</xdr:colOff>
      <xdr:row>18</xdr:row>
      <xdr:rowOff>3373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13550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151498</xdr:rowOff>
    </xdr:from>
    <xdr:to>
      <xdr:col>29</xdr:col>
      <xdr:colOff>127000</xdr:colOff>
      <xdr:row>34</xdr:row>
      <xdr:rowOff>225832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418948"/>
          <a:ext cx="647700" cy="74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313034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80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225832</xdr:rowOff>
    </xdr:from>
    <xdr:to>
      <xdr:col>26</xdr:col>
      <xdr:colOff>50800</xdr:colOff>
      <xdr:row>34</xdr:row>
      <xdr:rowOff>277952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93282"/>
          <a:ext cx="6985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194657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0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277952</xdr:rowOff>
    </xdr:from>
    <xdr:to>
      <xdr:col>22</xdr:col>
      <xdr:colOff>114300</xdr:colOff>
      <xdr:row>34</xdr:row>
      <xdr:rowOff>338722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45402"/>
          <a:ext cx="698500" cy="6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296431</xdr:rowOff>
    </xdr:from>
    <xdr:to>
      <xdr:col>18</xdr:col>
      <xdr:colOff>177800</xdr:colOff>
      <xdr:row>34</xdr:row>
      <xdr:rowOff>338722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63881"/>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268685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238891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4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100698</xdr:rowOff>
    </xdr:from>
    <xdr:to>
      <xdr:col>29</xdr:col>
      <xdr:colOff>177800</xdr:colOff>
      <xdr:row>34</xdr:row>
      <xdr:rowOff>202298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6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288675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175032</xdr:rowOff>
    </xdr:from>
    <xdr:to>
      <xdr:col>26</xdr:col>
      <xdr:colOff>101600</xdr:colOff>
      <xdr:row>34</xdr:row>
      <xdr:rowOff>276631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424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286809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11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227152</xdr:rowOff>
    </xdr:from>
    <xdr:to>
      <xdr:col>22</xdr:col>
      <xdr:colOff>165100</xdr:colOff>
      <xdr:row>34</xdr:row>
      <xdr:rowOff>328752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9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338929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6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287922</xdr:rowOff>
    </xdr:from>
    <xdr:to>
      <xdr:col>19</xdr:col>
      <xdr:colOff>38100</xdr:colOff>
      <xdr:row>35</xdr:row>
      <xdr:rowOff>46622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5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56799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2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245631</xdr:rowOff>
    </xdr:from>
    <xdr:to>
      <xdr:col>15</xdr:col>
      <xdr:colOff>101600</xdr:colOff>
      <xdr:row>35</xdr:row>
      <xdr:rowOff>4331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1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14508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8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123508</xdr:rowOff>
    </xdr:from>
    <xdr:to>
      <xdr:col>24</xdr:col>
      <xdr:colOff>63500</xdr:colOff>
      <xdr:row>33</xdr:row>
      <xdr:rowOff>24625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09908"/>
          <a:ext cx="838200" cy="7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49560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24625</xdr:rowOff>
    </xdr:from>
    <xdr:to>
      <xdr:col>19</xdr:col>
      <xdr:colOff>177800</xdr:colOff>
      <xdr:row>33</xdr:row>
      <xdr:rowOff>50774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82475"/>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62514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6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50774</xdr:rowOff>
    </xdr:from>
    <xdr:to>
      <xdr:col>15</xdr:col>
      <xdr:colOff>50800</xdr:colOff>
      <xdr:row>33</xdr:row>
      <xdr:rowOff>94590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0862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107980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94590</xdr:rowOff>
    </xdr:from>
    <xdr:to>
      <xdr:col>10</xdr:col>
      <xdr:colOff>114300</xdr:colOff>
      <xdr:row>36</xdr:row>
      <xdr:rowOff>51041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52440"/>
          <a:ext cx="889000" cy="4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162742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72708</xdr:rowOff>
    </xdr:from>
    <xdr:to>
      <xdr:col>24</xdr:col>
      <xdr:colOff>114300</xdr:colOff>
      <xdr:row>33</xdr:row>
      <xdr:rowOff>2858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95585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145275</xdr:rowOff>
    </xdr:from>
    <xdr:to>
      <xdr:col>20</xdr:col>
      <xdr:colOff>38100</xdr:colOff>
      <xdr:row>33</xdr:row>
      <xdr:rowOff>75425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91952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0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171424</xdr:rowOff>
    </xdr:from>
    <xdr:to>
      <xdr:col>15</xdr:col>
      <xdr:colOff>101600</xdr:colOff>
      <xdr:row>33</xdr:row>
      <xdr:rowOff>101574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118101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3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43790</xdr:rowOff>
    </xdr:from>
    <xdr:to>
      <xdr:col>10</xdr:col>
      <xdr:colOff>165100</xdr:colOff>
      <xdr:row>33</xdr:row>
      <xdr:rowOff>145390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161917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7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241</xdr:rowOff>
    </xdr:from>
    <xdr:to>
      <xdr:col>6</xdr:col>
      <xdr:colOff>38100</xdr:colOff>
      <xdr:row>36</xdr:row>
      <xdr:rowOff>101841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118368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117761</xdr:rowOff>
    </xdr:from>
    <xdr:to>
      <xdr:col>24</xdr:col>
      <xdr:colOff>62865</xdr:colOff>
      <xdr:row>58</xdr:row>
      <xdr:rowOff>41722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0261"/>
          <a:ext cx="1270" cy="12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41722</xdr:rowOff>
    </xdr:from>
    <xdr:to>
      <xdr:col>24</xdr:col>
      <xdr:colOff>152400</xdr:colOff>
      <xdr:row>58</xdr:row>
      <xdr:rowOff>41722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64438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117761</xdr:rowOff>
    </xdr:from>
    <xdr:to>
      <xdr:col>24</xdr:col>
      <xdr:colOff>152400</xdr:colOff>
      <xdr:row>50</xdr:row>
      <xdr:rowOff>117761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39677</xdr:rowOff>
    </xdr:from>
    <xdr:to>
      <xdr:col>24</xdr:col>
      <xdr:colOff>63500</xdr:colOff>
      <xdr:row>55</xdr:row>
      <xdr:rowOff>139902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69427"/>
          <a:ext cx="838200" cy="10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101774</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15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123347</xdr:rowOff>
    </xdr:from>
    <xdr:to>
      <xdr:col>24</xdr:col>
      <xdr:colOff>114300</xdr:colOff>
      <xdr:row>56</xdr:row>
      <xdr:rowOff>53497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39677</xdr:rowOff>
    </xdr:from>
    <xdr:to>
      <xdr:col>19</xdr:col>
      <xdr:colOff>177800</xdr:colOff>
      <xdr:row>56</xdr:row>
      <xdr:rowOff>68932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69427"/>
          <a:ext cx="889000" cy="20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20960</xdr:rowOff>
    </xdr:from>
    <xdr:to>
      <xdr:col>20</xdr:col>
      <xdr:colOff>38100</xdr:colOff>
      <xdr:row>56</xdr:row>
      <xdr:rowOff>122560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113687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7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153958</xdr:rowOff>
    </xdr:from>
    <xdr:to>
      <xdr:col>15</xdr:col>
      <xdr:colOff>50800</xdr:colOff>
      <xdr:row>56</xdr:row>
      <xdr:rowOff>68932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83708"/>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124033</xdr:rowOff>
    </xdr:from>
    <xdr:to>
      <xdr:col>15</xdr:col>
      <xdr:colOff>101600</xdr:colOff>
      <xdr:row>57</xdr:row>
      <xdr:rowOff>54183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45310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8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153958</xdr:rowOff>
    </xdr:from>
    <xdr:to>
      <xdr:col>10</xdr:col>
      <xdr:colOff>114300</xdr:colOff>
      <xdr:row>56</xdr:row>
      <xdr:rowOff>15041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83708"/>
          <a:ext cx="889000" cy="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29901</xdr:rowOff>
    </xdr:from>
    <xdr:to>
      <xdr:col>10</xdr:col>
      <xdr:colOff>165100</xdr:colOff>
      <xdr:row>57</xdr:row>
      <xdr:rowOff>131501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122628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8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38445</xdr:rowOff>
    </xdr:from>
    <xdr:to>
      <xdr:col>6</xdr:col>
      <xdr:colOff>38100</xdr:colOff>
      <xdr:row>57</xdr:row>
      <xdr:rowOff>140045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131172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990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89102</xdr:rowOff>
    </xdr:from>
    <xdr:to>
      <xdr:col>24</xdr:col>
      <xdr:colOff>114300</xdr:colOff>
      <xdr:row>56</xdr:row>
      <xdr:rowOff>19252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111979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7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160327</xdr:rowOff>
    </xdr:from>
    <xdr:to>
      <xdr:col>20</xdr:col>
      <xdr:colOff>38100</xdr:colOff>
      <xdr:row>55</xdr:row>
      <xdr:rowOff>90477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107004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19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18132</xdr:rowOff>
    </xdr:from>
    <xdr:to>
      <xdr:col>15</xdr:col>
      <xdr:colOff>101600</xdr:colOff>
      <xdr:row>56</xdr:row>
      <xdr:rowOff>119732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136259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39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103158</xdr:rowOff>
    </xdr:from>
    <xdr:to>
      <xdr:col>10</xdr:col>
      <xdr:colOff>165100</xdr:colOff>
      <xdr:row>56</xdr:row>
      <xdr:rowOff>33308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49835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0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135691</xdr:rowOff>
    </xdr:from>
    <xdr:to>
      <xdr:col>6</xdr:col>
      <xdr:colOff>38100</xdr:colOff>
      <xdr:row>56</xdr:row>
      <xdr:rowOff>65841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82368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34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135723</xdr:rowOff>
    </xdr:from>
    <xdr:to>
      <xdr:col>24</xdr:col>
      <xdr:colOff>63500</xdr:colOff>
      <xdr:row>75</xdr:row>
      <xdr:rowOff>164114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94473"/>
          <a:ext cx="838200" cy="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119446</xdr:rowOff>
    </xdr:from>
    <xdr:to>
      <xdr:col>19</xdr:col>
      <xdr:colOff>177800</xdr:colOff>
      <xdr:row>75</xdr:row>
      <xdr:rowOff>135723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78196"/>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65725</xdr:rowOff>
    </xdr:from>
    <xdr:to>
      <xdr:col>15</xdr:col>
      <xdr:colOff>50800</xdr:colOff>
      <xdr:row>75</xdr:row>
      <xdr:rowOff>119446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924475"/>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65725</xdr:rowOff>
    </xdr:from>
    <xdr:to>
      <xdr:col>10</xdr:col>
      <xdr:colOff>114300</xdr:colOff>
      <xdr:row>76</xdr:row>
      <xdr:rowOff>98689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24475"/>
          <a:ext cx="889000" cy="2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22248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117736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113315</xdr:rowOff>
    </xdr:from>
    <xdr:to>
      <xdr:col>24</xdr:col>
      <xdr:colOff>114300</xdr:colOff>
      <xdr:row>76</xdr:row>
      <xdr:rowOff>43464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72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91742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84923</xdr:rowOff>
    </xdr:from>
    <xdr:to>
      <xdr:col>20</xdr:col>
      <xdr:colOff>38100</xdr:colOff>
      <xdr:row>76</xdr:row>
      <xdr:rowOff>15072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436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6199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0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68646</xdr:rowOff>
    </xdr:from>
    <xdr:to>
      <xdr:col>15</xdr:col>
      <xdr:colOff>101600</xdr:colOff>
      <xdr:row>75</xdr:row>
      <xdr:rowOff>170247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273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161372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0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14925</xdr:rowOff>
    </xdr:from>
    <xdr:to>
      <xdr:col>10</xdr:col>
      <xdr:colOff>165100</xdr:colOff>
      <xdr:row>75</xdr:row>
      <xdr:rowOff>116525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133052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47889</xdr:rowOff>
    </xdr:from>
    <xdr:to>
      <xdr:col>6</xdr:col>
      <xdr:colOff>38100</xdr:colOff>
      <xdr:row>76</xdr:row>
      <xdr:rowOff>149489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7445"/>
          <a:ext cx="1270" cy="147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68605</xdr:rowOff>
    </xdr:from>
    <xdr:to>
      <xdr:col>24</xdr:col>
      <xdr:colOff>63500</xdr:colOff>
      <xdr:row>98</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99255"/>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82173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2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159341</xdr:rowOff>
    </xdr:from>
    <xdr:to>
      <xdr:col>19</xdr:col>
      <xdr:colOff>177800</xdr:colOff>
      <xdr:row>98</xdr:row>
      <xdr:rowOff>83846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18541"/>
          <a:ext cx="889000" cy="2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30642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4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159341</xdr:rowOff>
    </xdr:from>
    <xdr:to>
      <xdr:col>15</xdr:col>
      <xdr:colOff>50800</xdr:colOff>
      <xdr:row>99</xdr:row>
      <xdr:rowOff>78093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8541"/>
          <a:ext cx="889000" cy="4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154754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92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58243</xdr:rowOff>
    </xdr:from>
    <xdr:to>
      <xdr:col>10</xdr:col>
      <xdr:colOff>114300</xdr:colOff>
      <xdr:row>99</xdr:row>
      <xdr:rowOff>78093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7031793"/>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81717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120162</xdr:rowOff>
    </xdr:from>
    <xdr:to>
      <xdr:col>6</xdr:col>
      <xdr:colOff>38100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66839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17805</xdr:rowOff>
    </xdr:from>
    <xdr:to>
      <xdr:col>24</xdr:col>
      <xdr:colOff>114300</xdr:colOff>
      <xdr:row>97</xdr:row>
      <xdr:rowOff>119405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167682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33046</xdr:rowOff>
    </xdr:from>
    <xdr:to>
      <xdr:col>20</xdr:col>
      <xdr:colOff>38100</xdr:colOff>
      <xdr:row>98</xdr:row>
      <xdr:rowOff>134646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125773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108541</xdr:rowOff>
    </xdr:from>
    <xdr:to>
      <xdr:col>15</xdr:col>
      <xdr:colOff>101600</xdr:colOff>
      <xdr:row>97</xdr:row>
      <xdr:rowOff>38691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29818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27293</xdr:rowOff>
    </xdr:from>
    <xdr:to>
      <xdr:col>10</xdr:col>
      <xdr:colOff>165100</xdr:colOff>
      <xdr:row>99</xdr:row>
      <xdr:rowOff>128893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70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120020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7443</xdr:rowOff>
    </xdr:from>
    <xdr:to>
      <xdr:col>6</xdr:col>
      <xdr:colOff>38100</xdr:colOff>
      <xdr:row>99</xdr:row>
      <xdr:rowOff>109043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100170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126942</xdr:rowOff>
    </xdr:from>
    <xdr:to>
      <xdr:col>54</xdr:col>
      <xdr:colOff>189865</xdr:colOff>
      <xdr:row>38</xdr:row>
      <xdr:rowOff>17225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13342"/>
          <a:ext cx="1270" cy="91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21052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17225</xdr:rowOff>
    </xdr:from>
    <xdr:to>
      <xdr:col>55</xdr:col>
      <xdr:colOff>88900</xdr:colOff>
      <xdr:row>38</xdr:row>
      <xdr:rowOff>17225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73619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126942</xdr:rowOff>
    </xdr:from>
    <xdr:to>
      <xdr:col>55</xdr:col>
      <xdr:colOff>88900</xdr:colOff>
      <xdr:row>32</xdr:row>
      <xdr:rowOff>126942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13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39867</xdr:rowOff>
    </xdr:from>
    <xdr:to>
      <xdr:col>55</xdr:col>
      <xdr:colOff>0</xdr:colOff>
      <xdr:row>37</xdr:row>
      <xdr:rowOff>92619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83517"/>
          <a:ext cx="838200" cy="5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97691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74814</xdr:rowOff>
    </xdr:from>
    <xdr:to>
      <xdr:col>55</xdr:col>
      <xdr:colOff>50800</xdr:colOff>
      <xdr:row>36</xdr:row>
      <xdr:rowOff>4964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0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92619</xdr:rowOff>
    </xdr:from>
    <xdr:to>
      <xdr:col>50</xdr:col>
      <xdr:colOff>114300</xdr:colOff>
      <xdr:row>37</xdr:row>
      <xdr:rowOff>161722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36269"/>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81868</xdr:rowOff>
    </xdr:from>
    <xdr:to>
      <xdr:col>50</xdr:col>
      <xdr:colOff>165100</xdr:colOff>
      <xdr:row>36</xdr:row>
      <xdr:rowOff>12018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28545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85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37418</xdr:rowOff>
    </xdr:from>
    <xdr:to>
      <xdr:col>45</xdr:col>
      <xdr:colOff>177800</xdr:colOff>
      <xdr:row>37</xdr:row>
      <xdr:rowOff>161722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52368"/>
          <a:ext cx="889000" cy="115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4754</xdr:rowOff>
    </xdr:from>
    <xdr:to>
      <xdr:col>46</xdr:col>
      <xdr:colOff>38100</xdr:colOff>
      <xdr:row>36</xdr:row>
      <xdr:rowOff>106354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122881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37418</xdr:rowOff>
    </xdr:from>
    <xdr:to>
      <xdr:col>41</xdr:col>
      <xdr:colOff>50800</xdr:colOff>
      <xdr:row>38</xdr:row>
      <xdr:rowOff>96005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52368"/>
          <a:ext cx="889000" cy="12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55916</xdr:rowOff>
    </xdr:from>
    <xdr:to>
      <xdr:col>41</xdr:col>
      <xdr:colOff>101600</xdr:colOff>
      <xdr:row>29</xdr:row>
      <xdr:rowOff>157516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2593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138539</xdr:rowOff>
    </xdr:from>
    <xdr:to>
      <xdr:col>36</xdr:col>
      <xdr:colOff>165100</xdr:colOff>
      <xdr:row>37</xdr:row>
      <xdr:rowOff>68689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85216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160517</xdr:rowOff>
    </xdr:from>
    <xdr:to>
      <xdr:col>55</xdr:col>
      <xdr:colOff>50800</xdr:colOff>
      <xdr:row>37</xdr:row>
      <xdr:rowOff>90667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138944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1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41819</xdr:rowOff>
    </xdr:from>
    <xdr:to>
      <xdr:col>50</xdr:col>
      <xdr:colOff>165100</xdr:colOff>
      <xdr:row>37</xdr:row>
      <xdr:rowOff>143419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134546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7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110922</xdr:rowOff>
    </xdr:from>
    <xdr:to>
      <xdr:col>46</xdr:col>
      <xdr:colOff>38100</xdr:colOff>
      <xdr:row>38</xdr:row>
      <xdr:rowOff>41072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32199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158068</xdr:rowOff>
    </xdr:from>
    <xdr:to>
      <xdr:col>41</xdr:col>
      <xdr:colOff>101600</xdr:colOff>
      <xdr:row>31</xdr:row>
      <xdr:rowOff>88218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3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79345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39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45205</xdr:rowOff>
    </xdr:from>
    <xdr:to>
      <xdr:col>36</xdr:col>
      <xdr:colOff>165100</xdr:colOff>
      <xdr:row>38</xdr:row>
      <xdr:rowOff>146805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137932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5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77306</xdr:rowOff>
    </xdr:from>
    <xdr:to>
      <xdr:col>55</xdr:col>
      <xdr:colOff>0</xdr:colOff>
      <xdr:row>56</xdr:row>
      <xdr:rowOff>114170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78506"/>
          <a:ext cx="838200" cy="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48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75587</xdr:rowOff>
    </xdr:from>
    <xdr:to>
      <xdr:col>50</xdr:col>
      <xdr:colOff>114300</xdr:colOff>
      <xdr:row>56</xdr:row>
      <xdr:rowOff>114170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76787"/>
          <a:ext cx="8890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75587</xdr:rowOff>
    </xdr:from>
    <xdr:to>
      <xdr:col>45</xdr:col>
      <xdr:colOff>177800</xdr:colOff>
      <xdr:row>56</xdr:row>
      <xdr:rowOff>106457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76787"/>
          <a:ext cx="889000" cy="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68848</xdr:rowOff>
    </xdr:from>
    <xdr:to>
      <xdr:col>41</xdr:col>
      <xdr:colOff>50800</xdr:colOff>
      <xdr:row>56</xdr:row>
      <xdr:rowOff>106457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70048"/>
          <a:ext cx="889000" cy="3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26506</xdr:rowOff>
    </xdr:from>
    <xdr:to>
      <xdr:col>55</xdr:col>
      <xdr:colOff>50800</xdr:colOff>
      <xdr:row>56</xdr:row>
      <xdr:rowOff>128106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4933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63370</xdr:rowOff>
    </xdr:from>
    <xdr:to>
      <xdr:col>50</xdr:col>
      <xdr:colOff>165100</xdr:colOff>
      <xdr:row>56</xdr:row>
      <xdr:rowOff>164970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156097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24787</xdr:rowOff>
    </xdr:from>
    <xdr:to>
      <xdr:col>46</xdr:col>
      <xdr:colOff>38100</xdr:colOff>
      <xdr:row>56</xdr:row>
      <xdr:rowOff>126387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117514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7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55657</xdr:rowOff>
    </xdr:from>
    <xdr:to>
      <xdr:col>41</xdr:col>
      <xdr:colOff>101600</xdr:colOff>
      <xdr:row>56</xdr:row>
      <xdr:rowOff>157257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148384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4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18048</xdr:rowOff>
    </xdr:from>
    <xdr:to>
      <xdr:col>36</xdr:col>
      <xdr:colOff>165100</xdr:colOff>
      <xdr:row>56</xdr:row>
      <xdr:rowOff>119648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110775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83820</xdr:rowOff>
    </xdr:from>
    <xdr:to>
      <xdr:col>55</xdr:col>
      <xdr:colOff>0</xdr:colOff>
      <xdr:row>78</xdr:row>
      <xdr:rowOff>43332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85470"/>
          <a:ext cx="838200" cy="1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157390</xdr:rowOff>
    </xdr:from>
    <xdr:to>
      <xdr:col>50</xdr:col>
      <xdr:colOff>114300</xdr:colOff>
      <xdr:row>78</xdr:row>
      <xdr:rowOff>43332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59040"/>
          <a:ext cx="889000" cy="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132300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5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25718</xdr:rowOff>
    </xdr:from>
    <xdr:to>
      <xdr:col>45</xdr:col>
      <xdr:colOff>177800</xdr:colOff>
      <xdr:row>77</xdr:row>
      <xdr:rowOff>157390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27368"/>
          <a:ext cx="889000" cy="13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25718</xdr:rowOff>
    </xdr:from>
    <xdr:to>
      <xdr:col>41</xdr:col>
      <xdr:colOff>50800</xdr:colOff>
      <xdr:row>77</xdr:row>
      <xdr:rowOff>89712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27368"/>
          <a:ext cx="889000" cy="6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33020</xdr:rowOff>
    </xdr:from>
    <xdr:to>
      <xdr:col>55</xdr:col>
      <xdr:colOff>50800</xdr:colOff>
      <xdr:row>77</xdr:row>
      <xdr:rowOff>134620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11447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163982</xdr:rowOff>
    </xdr:from>
    <xdr:to>
      <xdr:col>50</xdr:col>
      <xdr:colOff>165100</xdr:colOff>
      <xdr:row>78</xdr:row>
      <xdr:rowOff>94132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110659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1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106590</xdr:rowOff>
    </xdr:from>
    <xdr:to>
      <xdr:col>46</xdr:col>
      <xdr:colOff>38100</xdr:colOff>
      <xdr:row>78</xdr:row>
      <xdr:rowOff>36740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53267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8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146368</xdr:rowOff>
    </xdr:from>
    <xdr:to>
      <xdr:col>41</xdr:col>
      <xdr:colOff>101600</xdr:colOff>
      <xdr:row>77</xdr:row>
      <xdr:rowOff>76518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67645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2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38912</xdr:rowOff>
    </xdr:from>
    <xdr:to>
      <xdr:col>36</xdr:col>
      <xdr:colOff>165100</xdr:colOff>
      <xdr:row>77</xdr:row>
      <xdr:rowOff>140512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131639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24301</xdr:rowOff>
    </xdr:from>
    <xdr:to>
      <xdr:col>55</xdr:col>
      <xdr:colOff>0</xdr:colOff>
      <xdr:row>96</xdr:row>
      <xdr:rowOff>99053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83501"/>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18073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134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24301</xdr:rowOff>
    </xdr:from>
    <xdr:to>
      <xdr:col>50</xdr:col>
      <xdr:colOff>114300</xdr:colOff>
      <xdr:row>97</xdr:row>
      <xdr:rowOff>142618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83501"/>
          <a:ext cx="889000" cy="28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74719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142618</xdr:rowOff>
    </xdr:from>
    <xdr:to>
      <xdr:col>45</xdr:col>
      <xdr:colOff>177800</xdr:colOff>
      <xdr:row>98</xdr:row>
      <xdr:rowOff>8102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73268"/>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8102</xdr:rowOff>
    </xdr:from>
    <xdr:to>
      <xdr:col>41</xdr:col>
      <xdr:colOff>50800</xdr:colOff>
      <xdr:row>98</xdr:row>
      <xdr:rowOff>48228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10202"/>
          <a:ext cx="889000" cy="4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0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79229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48253</xdr:rowOff>
    </xdr:from>
    <xdr:to>
      <xdr:col>55</xdr:col>
      <xdr:colOff>50800</xdr:colOff>
      <xdr:row>96</xdr:row>
      <xdr:rowOff>149853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26680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144951</xdr:rowOff>
    </xdr:from>
    <xdr:to>
      <xdr:col>50</xdr:col>
      <xdr:colOff>165100</xdr:colOff>
      <xdr:row>96</xdr:row>
      <xdr:rowOff>75101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91628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91818</xdr:rowOff>
    </xdr:from>
    <xdr:to>
      <xdr:col>46</xdr:col>
      <xdr:colOff>38100</xdr:colOff>
      <xdr:row>98</xdr:row>
      <xdr:rowOff>21968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128752</xdr:rowOff>
    </xdr:from>
    <xdr:to>
      <xdr:col>41</xdr:col>
      <xdr:colOff>101600</xdr:colOff>
      <xdr:row>98</xdr:row>
      <xdr:rowOff>58902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50029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5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168878</xdr:rowOff>
    </xdr:from>
    <xdr:to>
      <xdr:col>36</xdr:col>
      <xdr:colOff>165100</xdr:colOff>
      <xdr:row>98</xdr:row>
      <xdr:rowOff>99028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90155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35687</xdr:rowOff>
    </xdr:from>
    <xdr:to>
      <xdr:col>85</xdr:col>
      <xdr:colOff>127000</xdr:colOff>
      <xdr:row>38</xdr:row>
      <xdr:rowOff>119035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550787"/>
          <a:ext cx="838200" cy="8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120692</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2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105639</xdr:rowOff>
    </xdr:from>
    <xdr:to>
      <xdr:col>81</xdr:col>
      <xdr:colOff>50800</xdr:colOff>
      <xdr:row>38</xdr:row>
      <xdr:rowOff>35687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449289"/>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105639</xdr:rowOff>
    </xdr:from>
    <xdr:to>
      <xdr:col>76</xdr:col>
      <xdr:colOff>114300</xdr:colOff>
      <xdr:row>38</xdr:row>
      <xdr:rowOff>62525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449289"/>
          <a:ext cx="8890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157302</xdr:rowOff>
    </xdr:from>
    <xdr:to>
      <xdr:col>71</xdr:col>
      <xdr:colOff>177800</xdr:colOff>
      <xdr:row>38</xdr:row>
      <xdr:rowOff>62525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329502"/>
          <a:ext cx="889000" cy="24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68235</xdr:rowOff>
    </xdr:from>
    <xdr:to>
      <xdr:col>85</xdr:col>
      <xdr:colOff>177800</xdr:colOff>
      <xdr:row>38</xdr:row>
      <xdr:rowOff>169835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154612</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9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156337</xdr:rowOff>
    </xdr:from>
    <xdr:to>
      <xdr:col>81</xdr:col>
      <xdr:colOff>101600</xdr:colOff>
      <xdr:row>38</xdr:row>
      <xdr:rowOff>86487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77614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59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54839</xdr:rowOff>
    </xdr:from>
    <xdr:to>
      <xdr:col>76</xdr:col>
      <xdr:colOff>165100</xdr:colOff>
      <xdr:row>37</xdr:row>
      <xdr:rowOff>156439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147566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11725</xdr:rowOff>
    </xdr:from>
    <xdr:to>
      <xdr:col>72</xdr:col>
      <xdr:colOff>38100</xdr:colOff>
      <xdr:row>38</xdr:row>
      <xdr:rowOff>113325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104452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61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106502</xdr:rowOff>
    </xdr:from>
    <xdr:to>
      <xdr:col>67</xdr:col>
      <xdr:colOff>101600</xdr:colOff>
      <xdr:row>37</xdr:row>
      <xdr:rowOff>36652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2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27779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3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145815</xdr:rowOff>
    </xdr:from>
    <xdr:to>
      <xdr:col>85</xdr:col>
      <xdr:colOff>127000</xdr:colOff>
      <xdr:row>74</xdr:row>
      <xdr:rowOff>19685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661665"/>
          <a:ext cx="838200" cy="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27303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19685</xdr:rowOff>
    </xdr:from>
    <xdr:to>
      <xdr:col>81</xdr:col>
      <xdr:colOff>50800</xdr:colOff>
      <xdr:row>74</xdr:row>
      <xdr:rowOff>29476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706985"/>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27912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17875</xdr:rowOff>
    </xdr:from>
    <xdr:to>
      <xdr:col>76</xdr:col>
      <xdr:colOff>114300</xdr:colOff>
      <xdr:row>74</xdr:row>
      <xdr:rowOff>29476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705175"/>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170616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17875</xdr:rowOff>
    </xdr:from>
    <xdr:to>
      <xdr:col>71</xdr:col>
      <xdr:colOff>177800</xdr:colOff>
      <xdr:row>74</xdr:row>
      <xdr:rowOff>48775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705175"/>
          <a:ext cx="8890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109599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95015</xdr:rowOff>
    </xdr:from>
    <xdr:to>
      <xdr:col>85</xdr:col>
      <xdr:colOff>177800</xdr:colOff>
      <xdr:row>74</xdr:row>
      <xdr:rowOff>25165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117892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140335</xdr:rowOff>
    </xdr:from>
    <xdr:to>
      <xdr:col>81</xdr:col>
      <xdr:colOff>101600</xdr:colOff>
      <xdr:row>74</xdr:row>
      <xdr:rowOff>70485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87012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150126</xdr:rowOff>
    </xdr:from>
    <xdr:to>
      <xdr:col>76</xdr:col>
      <xdr:colOff>165100</xdr:colOff>
      <xdr:row>74</xdr:row>
      <xdr:rowOff>80276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96803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44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138525</xdr:rowOff>
    </xdr:from>
    <xdr:to>
      <xdr:col>72</xdr:col>
      <xdr:colOff>38100</xdr:colOff>
      <xdr:row>74</xdr:row>
      <xdr:rowOff>68675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85202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169425</xdr:rowOff>
    </xdr:from>
    <xdr:to>
      <xdr:col>67</xdr:col>
      <xdr:colOff>101600</xdr:colOff>
      <xdr:row>74</xdr:row>
      <xdr:rowOff>99575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116102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34759</xdr:rowOff>
    </xdr:from>
    <xdr:to>
      <xdr:col>85</xdr:col>
      <xdr:colOff>127000</xdr:colOff>
      <xdr:row>98</xdr:row>
      <xdr:rowOff>42636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36859"/>
          <a:ext cx="8382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72250</xdr:rowOff>
    </xdr:from>
    <xdr:to>
      <xdr:col>81</xdr:col>
      <xdr:colOff>50800</xdr:colOff>
      <xdr:row>98</xdr:row>
      <xdr:rowOff>42636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02900"/>
          <a:ext cx="889000" cy="14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72250</xdr:rowOff>
    </xdr:from>
    <xdr:to>
      <xdr:col>76</xdr:col>
      <xdr:colOff>114300</xdr:colOff>
      <xdr:row>97</xdr:row>
      <xdr:rowOff>151705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02900"/>
          <a:ext cx="8890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123130</xdr:rowOff>
    </xdr:from>
    <xdr:to>
      <xdr:col>71</xdr:col>
      <xdr:colOff>177800</xdr:colOff>
      <xdr:row>97</xdr:row>
      <xdr:rowOff>151705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53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24854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155409</xdr:rowOff>
    </xdr:from>
    <xdr:to>
      <xdr:col>85</xdr:col>
      <xdr:colOff>177800</xdr:colOff>
      <xdr:row>98</xdr:row>
      <xdr:rowOff>85559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70336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163286</xdr:rowOff>
    </xdr:from>
    <xdr:to>
      <xdr:col>81</xdr:col>
      <xdr:colOff>101600</xdr:colOff>
      <xdr:row>98</xdr:row>
      <xdr:rowOff>93436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84563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21450</xdr:rowOff>
    </xdr:from>
    <xdr:to>
      <xdr:col>76</xdr:col>
      <xdr:colOff>165100</xdr:colOff>
      <xdr:row>97</xdr:row>
      <xdr:rowOff>123050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114177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4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100905</xdr:rowOff>
    </xdr:from>
    <xdr:to>
      <xdr:col>72</xdr:col>
      <xdr:colOff>38100</xdr:colOff>
      <xdr:row>98</xdr:row>
      <xdr:rowOff>31055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22182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2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72330</xdr:rowOff>
    </xdr:from>
    <xdr:to>
      <xdr:col>67</xdr:col>
      <xdr:colOff>101600</xdr:colOff>
      <xdr:row>98</xdr:row>
      <xdr:rowOff>2480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19007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7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106553</xdr:rowOff>
    </xdr:from>
    <xdr:to>
      <xdr:col>116</xdr:col>
      <xdr:colOff>63500</xdr:colOff>
      <xdr:row>38</xdr:row>
      <xdr:rowOff>113944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21653"/>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113944</xdr:rowOff>
    </xdr:from>
    <xdr:to>
      <xdr:col>111</xdr:col>
      <xdr:colOff>177800</xdr:colOff>
      <xdr:row>38</xdr:row>
      <xdr:rowOff>113944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2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112420</xdr:rowOff>
    </xdr:from>
    <xdr:to>
      <xdr:col>107</xdr:col>
      <xdr:colOff>50800</xdr:colOff>
      <xdr:row>38</xdr:row>
      <xdr:rowOff>113944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275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112420</xdr:rowOff>
    </xdr:from>
    <xdr:to>
      <xdr:col>102</xdr:col>
      <xdr:colOff>114300</xdr:colOff>
      <xdr:row>38</xdr:row>
      <xdr:rowOff>116536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27520"/>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55753</xdr:rowOff>
    </xdr:from>
    <xdr:to>
      <xdr:col>116</xdr:col>
      <xdr:colOff>114300</xdr:colOff>
      <xdr:row>38</xdr:row>
      <xdr:rowOff>157353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142130</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8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63144</xdr:rowOff>
    </xdr:from>
    <xdr:to>
      <xdr:col>112</xdr:col>
      <xdr:colOff>38100</xdr:colOff>
      <xdr:row>38</xdr:row>
      <xdr:rowOff>164744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155871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63144</xdr:rowOff>
    </xdr:from>
    <xdr:to>
      <xdr:col>107</xdr:col>
      <xdr:colOff>101600</xdr:colOff>
      <xdr:row>38</xdr:row>
      <xdr:rowOff>164744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155871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6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61620</xdr:rowOff>
    </xdr:from>
    <xdr:to>
      <xdr:col>102</xdr:col>
      <xdr:colOff>165100</xdr:colOff>
      <xdr:row>38</xdr:row>
      <xdr:rowOff>163220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154347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6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65736</xdr:rowOff>
    </xdr:from>
    <xdr:to>
      <xdr:col>98</xdr:col>
      <xdr:colOff>38100</xdr:colOff>
      <xdr:row>38</xdr:row>
      <xdr:rowOff>167336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158463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6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25705</xdr:rowOff>
    </xdr:from>
    <xdr:to>
      <xdr:col>116</xdr:col>
      <xdr:colOff>63500</xdr:colOff>
      <xdr:row>59</xdr:row>
      <xdr:rowOff>33858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41255"/>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33858</xdr:rowOff>
    </xdr:from>
    <xdr:to>
      <xdr:col>111</xdr:col>
      <xdr:colOff>177800</xdr:colOff>
      <xdr:row>59</xdr:row>
      <xdr:rowOff>36296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4940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34620</xdr:rowOff>
    </xdr:from>
    <xdr:to>
      <xdr:col>107</xdr:col>
      <xdr:colOff>50800</xdr:colOff>
      <xdr:row>59</xdr:row>
      <xdr:rowOff>36296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017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34620</xdr:rowOff>
    </xdr:from>
    <xdr:to>
      <xdr:col>102</xdr:col>
      <xdr:colOff>114300</xdr:colOff>
      <xdr:row>59</xdr:row>
      <xdr:rowOff>36754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5017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146355</xdr:rowOff>
    </xdr:from>
    <xdr:to>
      <xdr:col>116</xdr:col>
      <xdr:colOff>114300</xdr:colOff>
      <xdr:row>59</xdr:row>
      <xdr:rowOff>76505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61282</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154508</xdr:rowOff>
    </xdr:from>
    <xdr:to>
      <xdr:col>112</xdr:col>
      <xdr:colOff>38100</xdr:colOff>
      <xdr:row>59</xdr:row>
      <xdr:rowOff>84658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75785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156946</xdr:rowOff>
    </xdr:from>
    <xdr:to>
      <xdr:col>107</xdr:col>
      <xdr:colOff>101600</xdr:colOff>
      <xdr:row>59</xdr:row>
      <xdr:rowOff>87096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78223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155270</xdr:rowOff>
    </xdr:from>
    <xdr:to>
      <xdr:col>102</xdr:col>
      <xdr:colOff>165100</xdr:colOff>
      <xdr:row>59</xdr:row>
      <xdr:rowOff>85420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76547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157404</xdr:rowOff>
    </xdr:from>
    <xdr:to>
      <xdr:col>98</xdr:col>
      <xdr:colOff>38100</xdr:colOff>
      <xdr:row>59</xdr:row>
      <xdr:rowOff>87554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78681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126270</xdr:rowOff>
    </xdr:from>
    <xdr:to>
      <xdr:col>116</xdr:col>
      <xdr:colOff>63500</xdr:colOff>
      <xdr:row>70</xdr:row>
      <xdr:rowOff>126822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127770"/>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17530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126822</xdr:rowOff>
    </xdr:from>
    <xdr:to>
      <xdr:col>111</xdr:col>
      <xdr:colOff>177800</xdr:colOff>
      <xdr:row>71</xdr:row>
      <xdr:rowOff>14656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128322"/>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14656</xdr:rowOff>
    </xdr:from>
    <xdr:to>
      <xdr:col>107</xdr:col>
      <xdr:colOff>50800</xdr:colOff>
      <xdr:row>71</xdr:row>
      <xdr:rowOff>118821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187606"/>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16825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118821</xdr:rowOff>
    </xdr:from>
    <xdr:to>
      <xdr:col>102</xdr:col>
      <xdr:colOff>114300</xdr:colOff>
      <xdr:row>71</xdr:row>
      <xdr:rowOff>144329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291771"/>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75470</xdr:rowOff>
    </xdr:from>
    <xdr:to>
      <xdr:col>116</xdr:col>
      <xdr:colOff>114300</xdr:colOff>
      <xdr:row>71</xdr:row>
      <xdr:rowOff>5620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0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28497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02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76022</xdr:rowOff>
    </xdr:from>
    <xdr:to>
      <xdr:col>112</xdr:col>
      <xdr:colOff>38100</xdr:colOff>
      <xdr:row>71</xdr:row>
      <xdr:rowOff>6172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0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22699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18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135306</xdr:rowOff>
    </xdr:from>
    <xdr:to>
      <xdr:col>107</xdr:col>
      <xdr:colOff>101600</xdr:colOff>
      <xdr:row>71</xdr:row>
      <xdr:rowOff>65456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1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81983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68021</xdr:rowOff>
    </xdr:from>
    <xdr:to>
      <xdr:col>102</xdr:col>
      <xdr:colOff>165100</xdr:colOff>
      <xdr:row>71</xdr:row>
      <xdr:rowOff>169621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2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14698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0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93529</xdr:rowOff>
    </xdr:from>
    <xdr:to>
      <xdr:col>98</xdr:col>
      <xdr:colOff>38100</xdr:colOff>
      <xdr:row>72</xdr:row>
      <xdr:rowOff>23679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2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40206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0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480</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8,275</a:t>
          </a:r>
          <a:r>
            <a:rPr kumimoji="1" lang="ja-JP" altLang="ja-JP" sz="1100">
              <a:solidFill>
                <a:schemeClr val="dk1"/>
              </a:solidFill>
              <a:effectLst/>
              <a:latin typeface="+mn-lt"/>
              <a:ea typeface="+mn-ea"/>
              <a:cs typeface="+mn-cs"/>
            </a:rPr>
            <a:t>円で、類似団体平均及び鳥取県平均と比較して一人当たりコストが高くなっており、</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8,294</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会計年度任用職員に係る報酬等が増加傾向にあ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近隣市町村や、類似団体の水準を参考にしつつ、事務事業の見直しなどを積極的に実施するなど、人件費の抑制に努めていく必要がある。</a:t>
          </a:r>
          <a:endParaRPr lang="ja-JP" altLang="ja-JP" sz="1400">
            <a:effectLst/>
          </a:endParaRPr>
        </a:p>
        <a:p>
          <a:r>
            <a:rPr kumimoji="1" lang="ja-JP" altLang="ja-JP" sz="1100">
              <a:solidFill>
                <a:schemeClr val="dk1"/>
              </a:solidFill>
              <a:effectLst/>
              <a:latin typeface="+mn-lt"/>
              <a:ea typeface="+mn-ea"/>
              <a:cs typeface="+mn-cs"/>
            </a:rPr>
            <a:t>　繰出金は、住民一人当たり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6,705</a:t>
          </a:r>
          <a:r>
            <a:rPr kumimoji="1" lang="ja-JP" altLang="ja-JP" sz="1100">
              <a:solidFill>
                <a:schemeClr val="dk1"/>
              </a:solidFill>
              <a:effectLst/>
              <a:latin typeface="+mn-lt"/>
              <a:ea typeface="+mn-ea"/>
              <a:cs typeface="+mn-cs"/>
            </a:rPr>
            <a:t>円で、類似団体内では一番高くなっている。また</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9,948</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下水道の料金改定や処理施設の統廃合、診療所の統廃合等による繰出金の減額の検討が必要である。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15,048
14,900
189.74
12,390,727
11,744,661
424,087
6,926,449
7,921,592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23876</xdr:rowOff>
    </xdr:from>
    <xdr:to>
      <xdr:col>24</xdr:col>
      <xdr:colOff>63500</xdr:colOff>
      <xdr:row>33</xdr:row>
      <xdr:rowOff>60833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81726"/>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62374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92837</xdr:rowOff>
    </xdr:from>
    <xdr:to>
      <xdr:col>19</xdr:col>
      <xdr:colOff>177800</xdr:colOff>
      <xdr:row>33</xdr:row>
      <xdr:rowOff>23876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79237"/>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23893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92837</xdr:rowOff>
    </xdr:from>
    <xdr:to>
      <xdr:col>15</xdr:col>
      <xdr:colOff>50800</xdr:colOff>
      <xdr:row>33</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9237"/>
          <a:ext cx="889000" cy="2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114571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96647</xdr:rowOff>
    </xdr:from>
    <xdr:to>
      <xdr:col>10</xdr:col>
      <xdr:colOff>114300</xdr:colOff>
      <xdr:row>33</xdr:row>
      <xdr:rowOff>156464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4497"/>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18940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10033</xdr:rowOff>
    </xdr:from>
    <xdr:to>
      <xdr:col>24</xdr:col>
      <xdr:colOff>114300</xdr:colOff>
      <xdr:row>33</xdr:row>
      <xdr:rowOff>111633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32910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144526</xdr:rowOff>
    </xdr:from>
    <xdr:to>
      <xdr:col>20</xdr:col>
      <xdr:colOff>38100</xdr:colOff>
      <xdr:row>33</xdr:row>
      <xdr:rowOff>74676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91203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42037</xdr:rowOff>
    </xdr:from>
    <xdr:to>
      <xdr:col>15</xdr:col>
      <xdr:colOff>101600</xdr:colOff>
      <xdr:row>32</xdr:row>
      <xdr:rowOff>143637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160164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105664</xdr:rowOff>
    </xdr:from>
    <xdr:to>
      <xdr:col>10</xdr:col>
      <xdr:colOff>165100</xdr:colOff>
      <xdr:row>34</xdr:row>
      <xdr:rowOff>35814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52341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45847</xdr:rowOff>
    </xdr:from>
    <xdr:to>
      <xdr:col>6</xdr:col>
      <xdr:colOff>38100</xdr:colOff>
      <xdr:row>33</xdr:row>
      <xdr:rowOff>147447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163974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7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156127</xdr:rowOff>
    </xdr:from>
    <xdr:to>
      <xdr:col>24</xdr:col>
      <xdr:colOff>63500</xdr:colOff>
      <xdr:row>58</xdr:row>
      <xdr:rowOff>159258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100227"/>
          <a:ext cx="8382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3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99976</xdr:rowOff>
    </xdr:from>
    <xdr:to>
      <xdr:col>19</xdr:col>
      <xdr:colOff>177800</xdr:colOff>
      <xdr:row>58</xdr:row>
      <xdr:rowOff>159258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44076"/>
          <a:ext cx="889000" cy="5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30311</xdr:rowOff>
    </xdr:from>
    <xdr:to>
      <xdr:col>15</xdr:col>
      <xdr:colOff>50800</xdr:colOff>
      <xdr:row>58</xdr:row>
      <xdr:rowOff>99976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02961"/>
          <a:ext cx="889000" cy="2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30311</xdr:rowOff>
    </xdr:from>
    <xdr:to>
      <xdr:col>10</xdr:col>
      <xdr:colOff>114300</xdr:colOff>
      <xdr:row>58</xdr:row>
      <xdr:rowOff>166084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02961"/>
          <a:ext cx="889000" cy="30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66784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4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106208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2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105327</xdr:rowOff>
    </xdr:from>
    <xdr:to>
      <xdr:col>24</xdr:col>
      <xdr:colOff>114300</xdr:colOff>
      <xdr:row>59</xdr:row>
      <xdr:rowOff>35477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83754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2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108458</xdr:rowOff>
    </xdr:from>
    <xdr:to>
      <xdr:col>20</xdr:col>
      <xdr:colOff>38100</xdr:colOff>
      <xdr:row>59</xdr:row>
      <xdr:rowOff>38608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29735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4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49176</xdr:rowOff>
    </xdr:from>
    <xdr:to>
      <xdr:col>15</xdr:col>
      <xdr:colOff>101600</xdr:colOff>
      <xdr:row>58</xdr:row>
      <xdr:rowOff>150776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9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141903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150961</xdr:rowOff>
    </xdr:from>
    <xdr:to>
      <xdr:col>10</xdr:col>
      <xdr:colOff>165100</xdr:colOff>
      <xdr:row>57</xdr:row>
      <xdr:rowOff>81111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72238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84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115284</xdr:rowOff>
    </xdr:from>
    <xdr:to>
      <xdr:col>6</xdr:col>
      <xdr:colOff>38100</xdr:colOff>
      <xdr:row>59</xdr:row>
      <xdr:rowOff>45434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61961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163861</xdr:rowOff>
    </xdr:from>
    <xdr:to>
      <xdr:col>24</xdr:col>
      <xdr:colOff>63500</xdr:colOff>
      <xdr:row>74</xdr:row>
      <xdr:rowOff>146472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508261"/>
          <a:ext cx="838200" cy="3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58983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57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97495</xdr:rowOff>
    </xdr:from>
    <xdr:to>
      <xdr:col>19</xdr:col>
      <xdr:colOff>177800</xdr:colOff>
      <xdr:row>74</xdr:row>
      <xdr:rowOff>146472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784795"/>
          <a:ext cx="8890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42024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0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97495</xdr:rowOff>
    </xdr:from>
    <xdr:to>
      <xdr:col>15</xdr:col>
      <xdr:colOff>50800</xdr:colOff>
      <xdr:row>76</xdr:row>
      <xdr:rowOff>55747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784795"/>
          <a:ext cx="889000" cy="30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49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55747</xdr:rowOff>
    </xdr:from>
    <xdr:to>
      <xdr:col>10</xdr:col>
      <xdr:colOff>114300</xdr:colOff>
      <xdr:row>77</xdr:row>
      <xdr:rowOff>80707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085947"/>
          <a:ext cx="889000" cy="19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164124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9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96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113061</xdr:rowOff>
    </xdr:from>
    <xdr:to>
      <xdr:col>24</xdr:col>
      <xdr:colOff>114300</xdr:colOff>
      <xdr:row>73</xdr:row>
      <xdr:rowOff>43211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4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135938</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30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95672</xdr:rowOff>
    </xdr:from>
    <xdr:to>
      <xdr:col>20</xdr:col>
      <xdr:colOff>38100</xdr:colOff>
      <xdr:row>75</xdr:row>
      <xdr:rowOff>25822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78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42349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55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46695</xdr:rowOff>
    </xdr:from>
    <xdr:to>
      <xdr:col>15</xdr:col>
      <xdr:colOff>101600</xdr:colOff>
      <xdr:row>74</xdr:row>
      <xdr:rowOff>148295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7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139422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82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4947</xdr:rowOff>
    </xdr:from>
    <xdr:to>
      <xdr:col>10</xdr:col>
      <xdr:colOff>165100</xdr:colOff>
      <xdr:row>76</xdr:row>
      <xdr:rowOff>106547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123074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81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29907</xdr:rowOff>
    </xdr:from>
    <xdr:to>
      <xdr:col>6</xdr:col>
      <xdr:colOff>38100</xdr:colOff>
      <xdr:row>77</xdr:row>
      <xdr:rowOff>131507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3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122634</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3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89536</xdr:rowOff>
    </xdr:from>
    <xdr:to>
      <xdr:col>24</xdr:col>
      <xdr:colOff>63500</xdr:colOff>
      <xdr:row>97</xdr:row>
      <xdr:rowOff>125476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720186"/>
          <a:ext cx="8382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89536</xdr:rowOff>
    </xdr:from>
    <xdr:to>
      <xdr:col>19</xdr:col>
      <xdr:colOff>177800</xdr:colOff>
      <xdr:row>97</xdr:row>
      <xdr:rowOff>142711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20186"/>
          <a:ext cx="889000" cy="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152095</xdr:rowOff>
    </xdr:from>
    <xdr:to>
      <xdr:col>15</xdr:col>
      <xdr:colOff>50800</xdr:colOff>
      <xdr:row>97</xdr:row>
      <xdr:rowOff>142711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611295"/>
          <a:ext cx="889000" cy="1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152095</xdr:rowOff>
    </xdr:from>
    <xdr:to>
      <xdr:col>10</xdr:col>
      <xdr:colOff>114300</xdr:colOff>
      <xdr:row>98</xdr:row>
      <xdr:rowOff>65443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611295"/>
          <a:ext cx="889000" cy="2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74676</xdr:rowOff>
    </xdr:from>
    <xdr:to>
      <xdr:col>24</xdr:col>
      <xdr:colOff>114300</xdr:colOff>
      <xdr:row>98</xdr:row>
      <xdr:rowOff>4826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53103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38736</xdr:rowOff>
    </xdr:from>
    <xdr:to>
      <xdr:col>20</xdr:col>
      <xdr:colOff>38100</xdr:colOff>
      <xdr:row>97</xdr:row>
      <xdr:rowOff>140336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131463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91911</xdr:rowOff>
    </xdr:from>
    <xdr:to>
      <xdr:col>15</xdr:col>
      <xdr:colOff>101600</xdr:colOff>
      <xdr:row>98</xdr:row>
      <xdr:rowOff>22061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13188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81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101295</xdr:rowOff>
    </xdr:from>
    <xdr:to>
      <xdr:col>10</xdr:col>
      <xdr:colOff>165100</xdr:colOff>
      <xdr:row>97</xdr:row>
      <xdr:rowOff>31445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22572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65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14643</xdr:rowOff>
    </xdr:from>
    <xdr:to>
      <xdr:col>6</xdr:col>
      <xdr:colOff>38100</xdr:colOff>
      <xdr:row>98</xdr:row>
      <xdr:rowOff>116243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107370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0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26188</xdr:rowOff>
    </xdr:from>
    <xdr:to>
      <xdr:col>55</xdr:col>
      <xdr:colOff>0</xdr:colOff>
      <xdr:row>54</xdr:row>
      <xdr:rowOff>67425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9284488"/>
          <a:ext cx="8382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58996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660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116192</xdr:rowOff>
    </xdr:from>
    <xdr:to>
      <xdr:col>50</xdr:col>
      <xdr:colOff>114300</xdr:colOff>
      <xdr:row>54</xdr:row>
      <xdr:rowOff>26188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8750300" y="9031592"/>
          <a:ext cx="889000" cy="2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65650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116192</xdr:rowOff>
    </xdr:from>
    <xdr:to>
      <xdr:col>45</xdr:col>
      <xdr:colOff>177800</xdr:colOff>
      <xdr:row>53</xdr:row>
      <xdr:rowOff>39929</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7861300" y="9031592"/>
          <a:ext cx="889000" cy="9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7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92863</xdr:rowOff>
    </xdr:from>
    <xdr:to>
      <xdr:col>41</xdr:col>
      <xdr:colOff>50800</xdr:colOff>
      <xdr:row>53</xdr:row>
      <xdr:rowOff>39929</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972300" y="9008263"/>
          <a:ext cx="889000" cy="1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138028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21912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16625</xdr:rowOff>
    </xdr:from>
    <xdr:to>
      <xdr:col>55</xdr:col>
      <xdr:colOff>50800</xdr:colOff>
      <xdr:row>54</xdr:row>
      <xdr:rowOff>118225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927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39502</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91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146838</xdr:rowOff>
    </xdr:from>
    <xdr:to>
      <xdr:col>50</xdr:col>
      <xdr:colOff>165100</xdr:colOff>
      <xdr:row>54</xdr:row>
      <xdr:rowOff>76988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92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93515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900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65392</xdr:rowOff>
    </xdr:from>
    <xdr:to>
      <xdr:col>46</xdr:col>
      <xdr:colOff>38100</xdr:colOff>
      <xdr:row>52</xdr:row>
      <xdr:rowOff>166992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89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12069</xdr:rowOff>
    </xdr:from>
    <xdr:ext cx="599010"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50795" y="875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160579</xdr:rowOff>
    </xdr:from>
    <xdr:to>
      <xdr:col>41</xdr:col>
      <xdr:colOff>101600</xdr:colOff>
      <xdr:row>53</xdr:row>
      <xdr:rowOff>90729</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90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107256</xdr:rowOff>
    </xdr:from>
    <xdr:ext cx="599010"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61795" y="885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42063</xdr:rowOff>
    </xdr:from>
    <xdr:to>
      <xdr:col>36</xdr:col>
      <xdr:colOff>165100</xdr:colOff>
      <xdr:row>52</xdr:row>
      <xdr:rowOff>143663</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89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160190</xdr:rowOff>
    </xdr:from>
    <xdr:ext cx="599010"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672795" y="873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34811</xdr:rowOff>
    </xdr:from>
    <xdr:to>
      <xdr:col>55</xdr:col>
      <xdr:colOff>0</xdr:colOff>
      <xdr:row>75</xdr:row>
      <xdr:rowOff>141300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9639300" y="12722111"/>
          <a:ext cx="838200" cy="27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117911</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633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34811</xdr:rowOff>
    </xdr:from>
    <xdr:to>
      <xdr:col>50</xdr:col>
      <xdr:colOff>114300</xdr:colOff>
      <xdr:row>75</xdr:row>
      <xdr:rowOff>120117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8750300" y="12722111"/>
          <a:ext cx="889000" cy="2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169968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5664</xdr:rowOff>
    </xdr:from>
    <xdr:to>
      <xdr:col>45</xdr:col>
      <xdr:colOff>177800</xdr:colOff>
      <xdr:row>75</xdr:row>
      <xdr:rowOff>120117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7861300" y="12864414"/>
          <a:ext cx="889000" cy="1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112310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6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5664</xdr:rowOff>
    </xdr:from>
    <xdr:to>
      <xdr:col>41</xdr:col>
      <xdr:colOff>50800</xdr:colOff>
      <xdr:row>78</xdr:row>
      <xdr:rowOff>99848</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2864414"/>
          <a:ext cx="889000" cy="60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53344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90500</xdr:rowOff>
    </xdr:from>
    <xdr:to>
      <xdr:col>55</xdr:col>
      <xdr:colOff>50800</xdr:colOff>
      <xdr:row>76</xdr:row>
      <xdr:rowOff>20650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29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68927</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29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155461</xdr:rowOff>
    </xdr:from>
    <xdr:to>
      <xdr:col>50</xdr:col>
      <xdr:colOff>165100</xdr:colOff>
      <xdr:row>74</xdr:row>
      <xdr:rowOff>85611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26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102138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24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69317</xdr:rowOff>
    </xdr:from>
    <xdr:to>
      <xdr:col>46</xdr:col>
      <xdr:colOff>38100</xdr:colOff>
      <xdr:row>75</xdr:row>
      <xdr:rowOff>170917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29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162044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30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126314</xdr:rowOff>
    </xdr:from>
    <xdr:to>
      <xdr:col>41</xdr:col>
      <xdr:colOff>101600</xdr:colOff>
      <xdr:row>75</xdr:row>
      <xdr:rowOff>56464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28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72991</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25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49048</xdr:rowOff>
    </xdr:from>
    <xdr:to>
      <xdr:col>36</xdr:col>
      <xdr:colOff>165100</xdr:colOff>
      <xdr:row>78</xdr:row>
      <xdr:rowOff>150648</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141775</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35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161937</xdr:rowOff>
    </xdr:from>
    <xdr:to>
      <xdr:col>55</xdr:col>
      <xdr:colOff>0</xdr:colOff>
      <xdr:row>94</xdr:row>
      <xdr:rowOff>170357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278237"/>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161937</xdr:rowOff>
    </xdr:from>
    <xdr:to>
      <xdr:col>50</xdr:col>
      <xdr:colOff>114300</xdr:colOff>
      <xdr:row>95</xdr:row>
      <xdr:rowOff>38469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278237"/>
          <a:ext cx="889000" cy="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38469</xdr:rowOff>
    </xdr:from>
    <xdr:to>
      <xdr:col>45</xdr:col>
      <xdr:colOff>177800</xdr:colOff>
      <xdr:row>96</xdr:row>
      <xdr:rowOff>8928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326219"/>
          <a:ext cx="889000" cy="1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165270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59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163513</xdr:rowOff>
    </xdr:from>
    <xdr:to>
      <xdr:col>41</xdr:col>
      <xdr:colOff>50800</xdr:colOff>
      <xdr:row>96</xdr:row>
      <xdr:rowOff>8928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451263"/>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55999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47274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9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119557</xdr:rowOff>
    </xdr:from>
    <xdr:to>
      <xdr:col>55</xdr:col>
      <xdr:colOff>50800</xdr:colOff>
      <xdr:row>95</xdr:row>
      <xdr:rowOff>49707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2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97984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2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111137</xdr:rowOff>
    </xdr:from>
    <xdr:to>
      <xdr:col>50</xdr:col>
      <xdr:colOff>165100</xdr:colOff>
      <xdr:row>95</xdr:row>
      <xdr:rowOff>41287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2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32414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3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159119</xdr:rowOff>
    </xdr:from>
    <xdr:to>
      <xdr:col>46</xdr:col>
      <xdr:colOff>38100</xdr:colOff>
      <xdr:row>95</xdr:row>
      <xdr:rowOff>89269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2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80396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3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129578</xdr:rowOff>
    </xdr:from>
    <xdr:to>
      <xdr:col>41</xdr:col>
      <xdr:colOff>101600</xdr:colOff>
      <xdr:row>96</xdr:row>
      <xdr:rowOff>59728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4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50855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112713</xdr:rowOff>
    </xdr:from>
    <xdr:to>
      <xdr:col>36</xdr:col>
      <xdr:colOff>165100</xdr:colOff>
      <xdr:row>96</xdr:row>
      <xdr:rowOff>42863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4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33990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4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61382</xdr:rowOff>
    </xdr:from>
    <xdr:to>
      <xdr:col>85</xdr:col>
      <xdr:colOff>127000</xdr:colOff>
      <xdr:row>38</xdr:row>
      <xdr:rowOff>153599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6576482"/>
          <a:ext cx="8382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594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153599</xdr:rowOff>
    </xdr:from>
    <xdr:to>
      <xdr:col>81</xdr:col>
      <xdr:colOff>50800</xdr:colOff>
      <xdr:row>39</xdr:row>
      <xdr:rowOff>16393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6668699"/>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98945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16393</xdr:rowOff>
    </xdr:from>
    <xdr:to>
      <xdr:col>76</xdr:col>
      <xdr:colOff>114300</xdr:colOff>
      <xdr:row>39</xdr:row>
      <xdr:rowOff>16621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3703300" y="67029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1854</xdr:rowOff>
    </xdr:from>
    <xdr:to>
      <xdr:col>71</xdr:col>
      <xdr:colOff>177800</xdr:colOff>
      <xdr:row>39</xdr:row>
      <xdr:rowOff>16621</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814300" y="6516954"/>
          <a:ext cx="889000" cy="18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54368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10582</xdr:rowOff>
    </xdr:from>
    <xdr:to>
      <xdr:col>85</xdr:col>
      <xdr:colOff>177800</xdr:colOff>
      <xdr:row>38</xdr:row>
      <xdr:rowOff>112182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5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160459</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5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102799</xdr:rowOff>
    </xdr:from>
    <xdr:to>
      <xdr:col>81</xdr:col>
      <xdr:colOff>101600</xdr:colOff>
      <xdr:row>39</xdr:row>
      <xdr:rowOff>32949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24076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7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137043</xdr:rowOff>
    </xdr:from>
    <xdr:to>
      <xdr:col>76</xdr:col>
      <xdr:colOff>165100</xdr:colOff>
      <xdr:row>39</xdr:row>
      <xdr:rowOff>67193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6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58320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74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137271</xdr:rowOff>
    </xdr:from>
    <xdr:to>
      <xdr:col>72</xdr:col>
      <xdr:colOff>38100</xdr:colOff>
      <xdr:row>39</xdr:row>
      <xdr:rowOff>67421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6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58548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674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122504</xdr:rowOff>
    </xdr:from>
    <xdr:to>
      <xdr:col>67</xdr:col>
      <xdr:colOff>101600</xdr:colOff>
      <xdr:row>38</xdr:row>
      <xdr:rowOff>52654</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43781</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5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41164</xdr:rowOff>
    </xdr:from>
    <xdr:to>
      <xdr:col>85</xdr:col>
      <xdr:colOff>127000</xdr:colOff>
      <xdr:row>57</xdr:row>
      <xdr:rowOff>67701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813814"/>
          <a:ext cx="8382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46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67701</xdr:rowOff>
    </xdr:from>
    <xdr:to>
      <xdr:col>81</xdr:col>
      <xdr:colOff>50800</xdr:colOff>
      <xdr:row>58</xdr:row>
      <xdr:rowOff>36602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840351"/>
          <a:ext cx="889000" cy="14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61795</xdr:rowOff>
    </xdr:from>
    <xdr:to>
      <xdr:col>76</xdr:col>
      <xdr:colOff>114300</xdr:colOff>
      <xdr:row>58</xdr:row>
      <xdr:rowOff>36602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834445"/>
          <a:ext cx="889000" cy="14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61795</xdr:rowOff>
    </xdr:from>
    <xdr:to>
      <xdr:col>71</xdr:col>
      <xdr:colOff>177800</xdr:colOff>
      <xdr:row>58</xdr:row>
      <xdr:rowOff>71101</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834445"/>
          <a:ext cx="889000" cy="18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161814</xdr:rowOff>
    </xdr:from>
    <xdr:to>
      <xdr:col>85</xdr:col>
      <xdr:colOff>177800</xdr:colOff>
      <xdr:row>57</xdr:row>
      <xdr:rowOff>91964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7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140241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4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16901</xdr:rowOff>
    </xdr:from>
    <xdr:to>
      <xdr:col>81</xdr:col>
      <xdr:colOff>101600</xdr:colOff>
      <xdr:row>57</xdr:row>
      <xdr:rowOff>118501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7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135028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5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157252</xdr:rowOff>
    </xdr:from>
    <xdr:to>
      <xdr:col>76</xdr:col>
      <xdr:colOff>165100</xdr:colOff>
      <xdr:row>58</xdr:row>
      <xdr:rowOff>87402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78529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0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10995</xdr:rowOff>
    </xdr:from>
    <xdr:to>
      <xdr:col>72</xdr:col>
      <xdr:colOff>38100</xdr:colOff>
      <xdr:row>57</xdr:row>
      <xdr:rowOff>112595</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7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129122</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5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20301</xdr:rowOff>
    </xdr:from>
    <xdr:to>
      <xdr:col>67</xdr:col>
      <xdr:colOff>101600</xdr:colOff>
      <xdr:row>58</xdr:row>
      <xdr:rowOff>121901</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113028</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0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35688</xdr:rowOff>
    </xdr:from>
    <xdr:to>
      <xdr:col>85</xdr:col>
      <xdr:colOff>127000</xdr:colOff>
      <xdr:row>78</xdr:row>
      <xdr:rowOff>119035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408788"/>
          <a:ext cx="838200" cy="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120693</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2979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105639</xdr:rowOff>
    </xdr:from>
    <xdr:to>
      <xdr:col>81</xdr:col>
      <xdr:colOff>50800</xdr:colOff>
      <xdr:row>78</xdr:row>
      <xdr:rowOff>35688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307289"/>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105639</xdr:rowOff>
    </xdr:from>
    <xdr:to>
      <xdr:col>76</xdr:col>
      <xdr:colOff>114300</xdr:colOff>
      <xdr:row>78</xdr:row>
      <xdr:rowOff>62525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307289"/>
          <a:ext cx="8890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157302</xdr:rowOff>
    </xdr:from>
    <xdr:to>
      <xdr:col>71</xdr:col>
      <xdr:colOff>177800</xdr:colOff>
      <xdr:row>78</xdr:row>
      <xdr:rowOff>62525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187502"/>
          <a:ext cx="889000" cy="24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68235</xdr:rowOff>
    </xdr:from>
    <xdr:to>
      <xdr:col>85</xdr:col>
      <xdr:colOff>177800</xdr:colOff>
      <xdr:row>78</xdr:row>
      <xdr:rowOff>169835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154612</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356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156338</xdr:rowOff>
    </xdr:from>
    <xdr:to>
      <xdr:col>81</xdr:col>
      <xdr:colOff>101600</xdr:colOff>
      <xdr:row>78</xdr:row>
      <xdr:rowOff>86488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77615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45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54839</xdr:rowOff>
    </xdr:from>
    <xdr:to>
      <xdr:col>76</xdr:col>
      <xdr:colOff>165100</xdr:colOff>
      <xdr:row>77</xdr:row>
      <xdr:rowOff>156439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147566</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34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11725</xdr:rowOff>
    </xdr:from>
    <xdr:to>
      <xdr:col>72</xdr:col>
      <xdr:colOff>38100</xdr:colOff>
      <xdr:row>78</xdr:row>
      <xdr:rowOff>113325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104452</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4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106502</xdr:rowOff>
    </xdr:from>
    <xdr:to>
      <xdr:col>67</xdr:col>
      <xdr:colOff>101600</xdr:colOff>
      <xdr:row>77</xdr:row>
      <xdr:rowOff>36652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27779</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2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145814</xdr:rowOff>
    </xdr:from>
    <xdr:to>
      <xdr:col>85</xdr:col>
      <xdr:colOff>127000</xdr:colOff>
      <xdr:row>94</xdr:row>
      <xdr:rowOff>19686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6090664"/>
          <a:ext cx="838200" cy="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27303</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1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19686</xdr:rowOff>
    </xdr:from>
    <xdr:to>
      <xdr:col>81</xdr:col>
      <xdr:colOff>50800</xdr:colOff>
      <xdr:row>94</xdr:row>
      <xdr:rowOff>29477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6135986"/>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27912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17875</xdr:rowOff>
    </xdr:from>
    <xdr:to>
      <xdr:col>76</xdr:col>
      <xdr:colOff>114300</xdr:colOff>
      <xdr:row>94</xdr:row>
      <xdr:rowOff>29477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3703300" y="16134175"/>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170617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17875</xdr:rowOff>
    </xdr:from>
    <xdr:to>
      <xdr:col>71</xdr:col>
      <xdr:colOff>177800</xdr:colOff>
      <xdr:row>94</xdr:row>
      <xdr:rowOff>48774</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6134175"/>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109466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95014</xdr:rowOff>
    </xdr:from>
    <xdr:to>
      <xdr:col>85</xdr:col>
      <xdr:colOff>177800</xdr:colOff>
      <xdr:row>94</xdr:row>
      <xdr:rowOff>25164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0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117891</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58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140336</xdr:rowOff>
    </xdr:from>
    <xdr:to>
      <xdr:col>81</xdr:col>
      <xdr:colOff>101600</xdr:colOff>
      <xdr:row>94</xdr:row>
      <xdr:rowOff>70486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0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87013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58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150127</xdr:rowOff>
    </xdr:from>
    <xdr:to>
      <xdr:col>76</xdr:col>
      <xdr:colOff>165100</xdr:colOff>
      <xdr:row>94</xdr:row>
      <xdr:rowOff>80277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0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96804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58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138525</xdr:rowOff>
    </xdr:from>
    <xdr:to>
      <xdr:col>72</xdr:col>
      <xdr:colOff>38100</xdr:colOff>
      <xdr:row>94</xdr:row>
      <xdr:rowOff>68675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0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85202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58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169424</xdr:rowOff>
    </xdr:from>
    <xdr:to>
      <xdr:col>67</xdr:col>
      <xdr:colOff>101600</xdr:colOff>
      <xdr:row>94</xdr:row>
      <xdr:rowOff>99574</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116101</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58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2,309</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2,783</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物価高騰対策低所得世帯支援給付金事業や下田中児童館移設工事</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などが主な要因である。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6,345</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2,786</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名和学校給食センター大規模改修工事の</a:t>
          </a:r>
          <a:r>
            <a:rPr kumimoji="1" lang="ja-JP" altLang="ja-JP" sz="1100">
              <a:solidFill>
                <a:schemeClr val="dk1"/>
              </a:solidFill>
              <a:effectLst/>
              <a:latin typeface="+mn-lt"/>
              <a:ea typeface="+mn-ea"/>
              <a:cs typeface="+mn-cs"/>
            </a:rPr>
            <a:t>実施などが主な要因である。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5,691</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3,247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が、類似団体平均に比べ</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2,035</a:t>
          </a:r>
          <a:r>
            <a:rPr kumimoji="1" lang="ja-JP" altLang="en-US" sz="1100">
              <a:solidFill>
                <a:schemeClr val="dk1"/>
              </a:solidFill>
              <a:effectLst/>
              <a:latin typeface="+mn-lt"/>
              <a:ea typeface="+mn-ea"/>
              <a:cs typeface="+mn-cs"/>
            </a:rPr>
            <a:t>円、鳥取県平均に比べ</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3,376</a:t>
          </a:r>
          <a:r>
            <a:rPr kumimoji="1" lang="ja-JP" altLang="en-US" sz="1100">
              <a:solidFill>
                <a:schemeClr val="dk1"/>
              </a:solidFill>
              <a:effectLst/>
              <a:latin typeface="+mn-lt"/>
              <a:ea typeface="+mn-ea"/>
              <a:cs typeface="+mn-cs"/>
            </a:rPr>
            <a:t>円高くなっている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基幹産業である農林水産業に力を入れていることが住民一人当たりコストが高い要因である。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1,713</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中山地区排水路改修事業の実施や西部広域行政管理組合負担金の増</a:t>
          </a:r>
          <a:r>
            <a:rPr kumimoji="1" lang="ja-JP" altLang="ja-JP" sz="1100">
              <a:solidFill>
                <a:schemeClr val="dk1"/>
              </a:solidFill>
              <a:effectLst/>
              <a:latin typeface="+mn-lt"/>
              <a:ea typeface="+mn-ea"/>
              <a:cs typeface="+mn-cs"/>
            </a:rPr>
            <a:t>などが主</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年度の標準財政規模は対前年度比</a:t>
          </a:r>
          <a:r>
            <a:rPr lang="en-US" altLang="ja-JP" sz="1100" b="0" i="0" baseline="0">
              <a:solidFill>
                <a:schemeClr val="dk1"/>
              </a:solidFill>
              <a:effectLst/>
              <a:latin typeface="+mn-lt"/>
              <a:ea typeface="+mn-ea"/>
              <a:cs typeface="+mn-cs"/>
            </a:rPr>
            <a:t>7,968</a:t>
          </a:r>
          <a:r>
            <a:rPr lang="ja-JP" altLang="ja-JP" sz="1100" b="0" i="0" baseline="0">
              <a:solidFill>
                <a:schemeClr val="dk1"/>
              </a:solidFill>
              <a:effectLst/>
              <a:latin typeface="+mn-lt"/>
              <a:ea typeface="+mn-ea"/>
              <a:cs typeface="+mn-cs"/>
            </a:rPr>
            <a:t>万円減の</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憶</a:t>
          </a:r>
          <a:r>
            <a:rPr lang="en-US" altLang="ja-JP" sz="1100" b="0" i="0" baseline="0">
              <a:solidFill>
                <a:schemeClr val="dk1"/>
              </a:solidFill>
              <a:effectLst/>
              <a:latin typeface="+mn-lt"/>
              <a:ea typeface="+mn-ea"/>
              <a:cs typeface="+mn-cs"/>
            </a:rPr>
            <a:t>2,645</a:t>
          </a:r>
          <a:r>
            <a:rPr lang="ja-JP" altLang="ja-JP" sz="1100" b="0" i="0" baseline="0">
              <a:solidFill>
                <a:schemeClr val="dk1"/>
              </a:solidFill>
              <a:effectLst/>
              <a:latin typeface="+mn-lt"/>
              <a:ea typeface="+mn-ea"/>
              <a:cs typeface="+mn-cs"/>
            </a:rPr>
            <a:t>万円であった。</a:t>
          </a:r>
          <a:endParaRPr lang="ja-JP" altLang="ja-JP" sz="1400">
            <a:effectLst/>
          </a:endParaRPr>
        </a:p>
        <a:p>
          <a:pPr rtl="0"/>
          <a:r>
            <a:rPr lang="ja-JP" altLang="ja-JP" sz="1100" b="0" i="0" baseline="0">
              <a:solidFill>
                <a:schemeClr val="dk1"/>
              </a:solidFill>
              <a:effectLst/>
              <a:latin typeface="+mn-lt"/>
              <a:ea typeface="+mn-ea"/>
              <a:cs typeface="+mn-cs"/>
            </a:rPr>
            <a:t>　財政調整基金残高は基金利子及び</a:t>
          </a:r>
          <a:r>
            <a:rPr kumimoji="1" lang="ja-JP" altLang="ja-JP" sz="1100">
              <a:solidFill>
                <a:schemeClr val="dk1"/>
              </a:solidFill>
              <a:effectLst/>
              <a:latin typeface="+mn-lt"/>
              <a:ea typeface="+mn-ea"/>
              <a:cs typeface="+mn-cs"/>
            </a:rPr>
            <a:t>後年度の財源不足に備え</a:t>
          </a:r>
          <a:r>
            <a:rPr lang="ja-JP" altLang="ja-JP" sz="1100" b="0" i="0" baseline="0">
              <a:solidFill>
                <a:schemeClr val="dk1"/>
              </a:solidFill>
              <a:effectLst/>
              <a:latin typeface="+mn-lt"/>
              <a:ea typeface="+mn-ea"/>
              <a:cs typeface="+mn-cs"/>
            </a:rPr>
            <a:t>た積み立てを行い、対前年度比</a:t>
          </a:r>
          <a:r>
            <a:rPr lang="en-US" altLang="ja-JP" sz="1100" b="0" i="0" baseline="0">
              <a:solidFill>
                <a:schemeClr val="dk1"/>
              </a:solidFill>
              <a:effectLst/>
              <a:latin typeface="+mn-lt"/>
              <a:ea typeface="+mn-ea"/>
              <a:cs typeface="+mn-cs"/>
            </a:rPr>
            <a:t>776</a:t>
          </a:r>
          <a:r>
            <a:rPr lang="ja-JP" altLang="ja-JP" sz="1100" b="0" i="0" baseline="0">
              <a:solidFill>
                <a:schemeClr val="dk1"/>
              </a:solidFill>
              <a:effectLst/>
              <a:latin typeface="+mn-lt"/>
              <a:ea typeface="+mn-ea"/>
              <a:cs typeface="+mn-cs"/>
            </a:rPr>
            <a:t>万円増の</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憶</a:t>
          </a:r>
          <a:r>
            <a:rPr lang="en-US" altLang="ja-JP" sz="1100" b="0" i="0" baseline="0">
              <a:solidFill>
                <a:schemeClr val="dk1"/>
              </a:solidFill>
              <a:effectLst/>
              <a:latin typeface="+mn-lt"/>
              <a:ea typeface="+mn-ea"/>
              <a:cs typeface="+mn-cs"/>
            </a:rPr>
            <a:t>4,534</a:t>
          </a:r>
          <a:r>
            <a:rPr lang="ja-JP" altLang="ja-JP" sz="1100" b="0" i="0" baseline="0">
              <a:solidFill>
                <a:schemeClr val="dk1"/>
              </a:solidFill>
              <a:effectLst/>
              <a:latin typeface="+mn-lt"/>
              <a:ea typeface="+mn-ea"/>
              <a:cs typeface="+mn-cs"/>
            </a:rPr>
            <a:t>万円となった。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大山町の大きな収入割合を占める交付税の減などによる歳入総額の減や、物価高騰対策事業や遊休施設の解体工事の実施などによる歳出総額の増により、</a:t>
          </a:r>
          <a:r>
            <a:rPr lang="ja-JP" altLang="ja-JP" sz="1100" b="0" i="0" baseline="0">
              <a:solidFill>
                <a:schemeClr val="dk1"/>
              </a:solidFill>
              <a:effectLst/>
              <a:latin typeface="+mn-lt"/>
              <a:ea typeface="+mn-ea"/>
              <a:cs typeface="+mn-cs"/>
            </a:rPr>
            <a:t>実質収支額は対前年度比</a:t>
          </a:r>
          <a:r>
            <a:rPr lang="en-US" altLang="ja-JP" sz="1100" b="0" i="0" baseline="0">
              <a:solidFill>
                <a:schemeClr val="dk1"/>
              </a:solidFill>
              <a:effectLst/>
              <a:latin typeface="+mn-lt"/>
              <a:ea typeface="+mn-ea"/>
              <a:cs typeface="+mn-cs"/>
            </a:rPr>
            <a:t>7,468</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憶</a:t>
          </a:r>
          <a:r>
            <a:rPr lang="en-US" altLang="ja-JP" sz="1100" b="0" i="0" baseline="0">
              <a:solidFill>
                <a:schemeClr val="dk1"/>
              </a:solidFill>
              <a:effectLst/>
              <a:latin typeface="+mn-lt"/>
              <a:ea typeface="+mn-ea"/>
              <a:cs typeface="+mn-cs"/>
            </a:rPr>
            <a:t>2,498</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8,192</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の減となった。</a:t>
          </a:r>
          <a:endParaRPr lang="en-US" altLang="ja-JP" sz="1100" b="0" i="0" baseline="0">
            <a:solidFill>
              <a:schemeClr val="dk1"/>
            </a:solidFill>
            <a:effectLst/>
            <a:latin typeface="+mn-lt"/>
            <a:ea typeface="+mn-ea"/>
            <a:cs typeface="+mn-cs"/>
          </a:endParaRPr>
        </a:p>
        <a:p>
          <a:pPr rtl="0"/>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前年度同様、令和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年度もすべての会計で黒字決算となっている。今後も赤字決算を出すことのないよう、健全な財政運営の取組みを図る。</a:t>
          </a:r>
          <a:endParaRPr lang="ja-JP" altLang="ja-JP" sz="1400">
            <a:effectLst/>
          </a:endParaRPr>
        </a:p>
        <a:p>
          <a:r>
            <a:rPr kumimoji="1" lang="ja-JP" altLang="ja-JP" sz="1100">
              <a:solidFill>
                <a:schemeClr val="dk1"/>
              </a:solidFill>
              <a:effectLst/>
              <a:latin typeface="+mn-lt"/>
              <a:ea typeface="+mn-ea"/>
              <a:cs typeface="+mn-cs"/>
            </a:rPr>
            <a:t>　公共下水道事業・農業集落排水事業特別会計は、施設の老朽化が進み、長寿命化対策事業を行っており、今後工事実施により起債借入償還額が増加することが見込まれる。このため料金水準の適正化による歳入の確保を図るとともに、人口減少が予想される状況を考慮し、施設の統廃合等による施設の更新経費・維持管理経費等の歳出経費削減を進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年度借入の過疎対策事業債の元金償還終了などにより、前年度比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百万円の減の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公営企業債の元利償還金に対する繰入金は、公共下水道事業特別会計繰出金の</a:t>
          </a:r>
          <a:r>
            <a:rPr kumimoji="1" lang="ja-JP" altLang="en-US" sz="1100">
              <a:solidFill>
                <a:schemeClr val="dk1"/>
              </a:solidFill>
              <a:effectLst/>
              <a:latin typeface="+mn-lt"/>
              <a:ea typeface="+mn-ea"/>
              <a:cs typeface="+mn-cs"/>
            </a:rPr>
            <a:t>減など</a:t>
          </a:r>
          <a:r>
            <a:rPr kumimoji="1" lang="ja-JP" altLang="ja-JP" sz="110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これらの要因により、実質公債費比率の分子は</a:t>
          </a:r>
          <a:r>
            <a:rPr lang="ja-JP" altLang="ja-JP" sz="1100" b="0" i="0" baseline="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普通会計の地方債現在高が</a:t>
          </a:r>
          <a:r>
            <a:rPr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百万円の減、公営企業債等繰入見込額が</a:t>
          </a:r>
          <a:r>
            <a:rPr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百万円の減となったことが主な要因となり、将来負担額は</a:t>
          </a:r>
          <a:r>
            <a:rPr lang="ja-JP" altLang="ja-JP" sz="1100" b="0" i="0" baseline="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充当可能基金は、ふるさと応援基金をはじめとした特定目的基金の減により</a:t>
          </a:r>
          <a:r>
            <a:rPr lang="ja-JP" altLang="ja-JP" sz="1100" b="0" i="0" baseline="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百万円の減、基準財政需要額算入見込額は地方債残高の減が主な要因となり</a:t>
          </a:r>
          <a:r>
            <a:rPr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百万円の減となったことなどが主な要因となり、充当可能財源等は</a:t>
          </a:r>
          <a:r>
            <a:rPr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以上の要因により、将来負担比率の分子は前年度比</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万円の減となった。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鳥取県大山町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・公共施設の老朽化に伴う解体等により、公共施設整備基金から</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81</a:t>
          </a:r>
          <a:r>
            <a:rPr kumimoji="1" lang="ja-JP" altLang="ja-JP" sz="1300">
              <a:solidFill>
                <a:schemeClr val="dk1"/>
              </a:solidFill>
              <a:effectLst/>
              <a:latin typeface="+mn-lt"/>
              <a:ea typeface="+mn-ea"/>
              <a:cs typeface="+mn-cs"/>
            </a:rPr>
            <a:t>百万円を繰り入れ。</a:t>
          </a:r>
          <a:endParaRPr lang="ja-JP" altLang="ja-JP" sz="1300">
            <a:effectLst/>
          </a:endParaRPr>
        </a:p>
        <a:p>
          <a:r>
            <a:rPr kumimoji="1" lang="ja-JP" altLang="ja-JP" sz="1300">
              <a:solidFill>
                <a:schemeClr val="dk1"/>
              </a:solidFill>
              <a:effectLst/>
              <a:latin typeface="+mn-lt"/>
              <a:ea typeface="+mn-ea"/>
              <a:cs typeface="+mn-cs"/>
            </a:rPr>
            <a:t>　・当該年度のふるさと応援寄附金額以上に、ふるさと応援基金から</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百万円を繰り入れ。</a:t>
          </a:r>
          <a:endParaRPr lang="ja-JP" altLang="ja-JP" sz="1300">
            <a:effectLst/>
          </a:endParaRPr>
        </a:p>
        <a:p>
          <a:r>
            <a:rPr kumimoji="1" lang="ja-JP" altLang="ja-JP" sz="1300">
              <a:solidFill>
                <a:schemeClr val="dk1"/>
              </a:solidFill>
              <a:effectLst/>
              <a:latin typeface="+mn-lt"/>
              <a:ea typeface="+mn-ea"/>
              <a:cs typeface="+mn-cs"/>
            </a:rPr>
            <a:t>　・各種補助金やイベント経費の財源として</a:t>
          </a:r>
          <a:r>
            <a:rPr lang="ja-JP" altLang="ja-JP" sz="1300" b="0" i="0" baseline="0">
              <a:solidFill>
                <a:schemeClr val="dk1"/>
              </a:solidFill>
              <a:effectLst/>
              <a:latin typeface="+mn-lt"/>
              <a:ea typeface="+mn-ea"/>
              <a:cs typeface="+mn-cs"/>
            </a:rPr>
            <a:t>、合併振興基金から</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百万円を繰り入れ。</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　・人件費等の経常経費の増額により、財政調整基金の取り崩しが見込まれる。</a:t>
          </a:r>
          <a:endParaRPr lang="ja-JP" altLang="ja-JP" sz="1300">
            <a:effectLst/>
          </a:endParaRPr>
        </a:p>
        <a:p>
          <a:r>
            <a:rPr kumimoji="1" lang="ja-JP" altLang="ja-JP" sz="1300">
              <a:solidFill>
                <a:schemeClr val="dk1"/>
              </a:solidFill>
              <a:effectLst/>
              <a:latin typeface="+mn-lt"/>
              <a:ea typeface="+mn-ea"/>
              <a:cs typeface="+mn-cs"/>
            </a:rPr>
            <a:t>　・基金造成計画が令和元年度で終了したことから、合併振興基金は減少していく。</a:t>
          </a:r>
          <a:endParaRPr lang="ja-JP" altLang="ja-JP" sz="1300">
            <a:effectLst/>
          </a:endParaRPr>
        </a:p>
        <a:p>
          <a:r>
            <a:rPr kumimoji="1" lang="ja-JP" altLang="ja-JP" sz="1300">
              <a:solidFill>
                <a:schemeClr val="dk1"/>
              </a:solidFill>
              <a:effectLst/>
              <a:latin typeface="+mn-lt"/>
              <a:ea typeface="+mn-ea"/>
              <a:cs typeface="+mn-cs"/>
            </a:rPr>
            <a:t>　・老朽化に伴う公共施設の改修・更新について計画的な改修等を実施していくため公共施設整備基金の取崩が見込まれる。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・合併振興基金：合併に伴う地域の振興及び住民の一体感醸成。</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・公共施設整備基金：社会福祉施設、教育文化施設、庁舎、町道その他これらに類する施設の整備（解体含む）。</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応援する人たちの期待に応え、誰もが訪れてみたい町又は住んでみたい町とするための事業に充てる。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・地域福祉基金：高齢化社会の到来に備え、地域における福祉活動の促進、快適な生活環境の形成等を図る経費に充てる。</a:t>
          </a:r>
          <a:endParaRPr lang="ja-JP" altLang="ja-JP" sz="1300">
            <a:effectLst/>
          </a:endParaRPr>
        </a:p>
        <a:p>
          <a:r>
            <a:rPr kumimoji="1" lang="ja-JP" altLang="en-US" sz="1300">
              <a:solidFill>
                <a:schemeClr val="dk1"/>
              </a:solidFill>
              <a:effectLst/>
              <a:latin typeface="+mn-lt"/>
              <a:ea typeface="+mn-ea"/>
              <a:cs typeface="+mn-cs"/>
            </a:rPr>
            <a:t>・森林整備基金：</a:t>
          </a:r>
          <a:r>
            <a:rPr lang="ja-JP" altLang="en-US" sz="1300">
              <a:effectLst/>
            </a:rPr>
            <a:t>間伐や人材育成、担い手の確保、木材利用の促進や普及啓発等の森林整備及びその促進に要する経費の財源に充てる。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・合併振興基金：基金使途に沿った事業に活用したことによる取崩のため減。</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・公共施設整備基金：公共施設の老朽化に伴う解体事業</a:t>
          </a:r>
          <a:r>
            <a:rPr kumimoji="1" lang="ja-JP" altLang="en-US" sz="1300">
              <a:solidFill>
                <a:schemeClr val="dk1"/>
              </a:solidFill>
              <a:effectLst/>
              <a:latin typeface="+mn-lt"/>
              <a:ea typeface="+mn-ea"/>
              <a:cs typeface="+mn-cs"/>
            </a:rPr>
            <a:t>や改築工事等</a:t>
          </a:r>
          <a:r>
            <a:rPr kumimoji="1" lang="ja-JP" altLang="ja-JP" sz="1300">
              <a:solidFill>
                <a:schemeClr val="dk1"/>
              </a:solidFill>
              <a:effectLst/>
              <a:latin typeface="+mn-lt"/>
              <a:ea typeface="+mn-ea"/>
              <a:cs typeface="+mn-cs"/>
            </a:rPr>
            <a:t>に活用したことによる取崩のため減。</a:t>
          </a:r>
          <a:endParaRPr lang="ja-JP" altLang="ja-JP" sz="1300">
            <a:effectLst/>
          </a:endParaRPr>
        </a:p>
        <a:p>
          <a:r>
            <a:rPr kumimoji="1" lang="ja-JP" altLang="ja-JP" sz="1300">
              <a:solidFill>
                <a:schemeClr val="dk1"/>
              </a:solidFill>
              <a:effectLst/>
              <a:latin typeface="+mn-lt"/>
              <a:ea typeface="+mn-ea"/>
              <a:cs typeface="+mn-cs"/>
            </a:rPr>
            <a:t>・ふるさと応援基金：ふるさと応援基金の積極的な活用により取り崩し額が増えたため減。</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・合併振興基金：基金使途に沿った事業に活用を予定。</a:t>
          </a:r>
          <a:endParaRPr lang="ja-JP" altLang="ja-JP" sz="1300">
            <a:effectLst/>
          </a:endParaRPr>
        </a:p>
        <a:p>
          <a:r>
            <a:rPr kumimoji="1" lang="ja-JP" altLang="ja-JP" sz="1300">
              <a:solidFill>
                <a:schemeClr val="dk1"/>
              </a:solidFill>
              <a:effectLst/>
              <a:latin typeface="+mn-lt"/>
              <a:ea typeface="+mn-ea"/>
              <a:cs typeface="+mn-cs"/>
            </a:rPr>
            <a:t>・公共施設整備基金：公共施設管理計画個別施設計画に基づき、公共施設の計画的な改修等の財源として取崩しを予定。</a:t>
          </a:r>
          <a:endParaRPr lang="ja-JP" altLang="ja-JP" sz="1300">
            <a:effectLst/>
          </a:endParaRPr>
        </a:p>
        <a:p>
          <a:r>
            <a:rPr kumimoji="1" lang="ja-JP" altLang="ja-JP" sz="1300">
              <a:solidFill>
                <a:schemeClr val="dk1"/>
              </a:solidFill>
              <a:effectLst/>
              <a:latin typeface="+mn-lt"/>
              <a:ea typeface="+mn-ea"/>
              <a:cs typeface="+mn-cs"/>
            </a:rPr>
            <a:t>・ふるさと応援基金：基金目的に沿った事業への財源として積極的に活用していく。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基金の有価証券（債券）運用による基金利息の積立て</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百万円、後年度の財源不足に備え</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百万円の積立を行い増となった。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近年議会において基金の積み上がりが問題視されており、標準財政規模の</a:t>
          </a:r>
          <a:r>
            <a:rPr kumimoji="1" lang="en-US" altLang="ja-JP" sz="1300">
              <a:solidFill>
                <a:schemeClr val="dk1"/>
              </a:solidFill>
              <a:effectLst/>
              <a:latin typeface="+mn-lt"/>
              <a:ea typeface="+mn-ea"/>
              <a:cs typeface="+mn-cs"/>
            </a:rPr>
            <a:t>20</a:t>
          </a:r>
          <a:r>
            <a:rPr kumimoji="1" lang="ja-JP" altLang="en-US" sz="1300">
              <a:solidFill>
                <a:schemeClr val="dk1"/>
              </a:solidFill>
              <a:effectLst/>
              <a:latin typeface="+mn-lt"/>
              <a:ea typeface="+mn-ea"/>
              <a:cs typeface="+mn-cs"/>
            </a:rPr>
            <a:t>％程度を確保することは堅持しながらも、積極的に財政調整基金繰入金の予算計上を行っている。しかしながら、今後</a:t>
          </a:r>
          <a:r>
            <a:rPr kumimoji="1" lang="ja-JP" altLang="ja-JP" sz="1300">
              <a:solidFill>
                <a:schemeClr val="dk1"/>
              </a:solidFill>
              <a:effectLst/>
              <a:latin typeface="+mn-lt"/>
              <a:ea typeface="+mn-ea"/>
              <a:cs typeface="+mn-cs"/>
            </a:rPr>
            <a:t>人口減少による税収減や</a:t>
          </a:r>
          <a:r>
            <a:rPr kumimoji="1" lang="ja-JP" altLang="en-US" sz="1300">
              <a:solidFill>
                <a:schemeClr val="dk1"/>
              </a:solidFill>
              <a:effectLst/>
              <a:latin typeface="+mn-lt"/>
              <a:ea typeface="+mn-ea"/>
              <a:cs typeface="+mn-cs"/>
            </a:rPr>
            <a:t>人件費等の高騰による経常経費の増加</a:t>
          </a:r>
          <a:r>
            <a:rPr kumimoji="1" lang="ja-JP" altLang="ja-JP" sz="1300">
              <a:solidFill>
                <a:schemeClr val="dk1"/>
              </a:solidFill>
              <a:effectLst/>
              <a:latin typeface="+mn-lt"/>
              <a:ea typeface="+mn-ea"/>
              <a:cs typeface="+mn-cs"/>
            </a:rPr>
            <a:t>、災害への備え等のため、</a:t>
          </a:r>
          <a:r>
            <a:rPr kumimoji="1" lang="ja-JP" altLang="en-US" sz="1300">
              <a:solidFill>
                <a:schemeClr val="dk1"/>
              </a:solidFill>
              <a:effectLst/>
              <a:latin typeface="+mn-lt"/>
              <a:ea typeface="+mn-ea"/>
              <a:cs typeface="+mn-cs"/>
            </a:rPr>
            <a:t>適正な規模を維持しながら持続可能な財政運営が行えるよう</a:t>
          </a:r>
          <a:r>
            <a:rPr kumimoji="1" lang="ja-JP" altLang="ja-JP" sz="1300">
              <a:solidFill>
                <a:schemeClr val="dk1"/>
              </a:solidFill>
              <a:effectLst/>
              <a:latin typeface="+mn-lt"/>
              <a:ea typeface="+mn-ea"/>
              <a:cs typeface="+mn-cs"/>
            </a:rPr>
            <a:t>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基金の有価証券（債券）運用による基金利息の積立て</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百万円を行い増となった。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また国補正で増額された普通交付税のうち、臨時財政対策債償還基金費分として</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百万円の積立てを行い増となった。</a:t>
          </a:r>
          <a:endParaRPr lang="ja-JP" altLang="ja-JP" sz="1300">
            <a:effectLst/>
          </a:endParaRPr>
        </a:p>
        <a:p>
          <a:pPr eaLnBrk="1" fontAlgn="auto" latinLnBrk="0" hangingPunct="1"/>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地方債の償還計画を踏まえ、現在と同規模を確保する予定であるが、将来負担軽減のため繰上償還の実施を行うための取崩しも検討する。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令和</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年度に臨時財政対策債償還基金費分として積み立てた金額は、令和</a:t>
          </a:r>
          <a:r>
            <a:rPr lang="en-US" altLang="ja-JP" sz="1300">
              <a:solidFill>
                <a:schemeClr val="dk1"/>
              </a:solidFill>
              <a:effectLst/>
              <a:latin typeface="+mn-lt"/>
              <a:ea typeface="+mn-ea"/>
              <a:cs typeface="+mn-cs"/>
            </a:rPr>
            <a:t>6</a:t>
          </a:r>
          <a:r>
            <a:rPr lang="ja-JP" altLang="ja-JP" sz="1300">
              <a:solidFill>
                <a:schemeClr val="dk1"/>
              </a:solidFill>
              <a:effectLst/>
              <a:latin typeface="+mn-lt"/>
              <a:ea typeface="+mn-ea"/>
              <a:cs typeface="+mn-cs"/>
            </a:rPr>
            <a:t>年度及び令和</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年度普通交付税から当該金額の</a:t>
          </a:r>
          <a:r>
            <a:rPr lang="en-US" altLang="ja-JP" sz="1300">
              <a:solidFill>
                <a:schemeClr val="dk1"/>
              </a:solidFill>
              <a:effectLst/>
              <a:latin typeface="+mn-lt"/>
              <a:ea typeface="+mn-ea"/>
              <a:cs typeface="+mn-cs"/>
            </a:rPr>
            <a:t>1/2</a:t>
          </a:r>
          <a:r>
            <a:rPr lang="ja-JP" altLang="ja-JP" sz="1300">
              <a:solidFill>
                <a:schemeClr val="dk1"/>
              </a:solidFill>
              <a:effectLst/>
              <a:latin typeface="+mn-lt"/>
              <a:ea typeface="+mn-ea"/>
              <a:cs typeface="+mn-cs"/>
            </a:rPr>
            <a:t>相当額が控除されるため、控除額相当額は各年度で基金繰入を行い補填する予定。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12390727</v>
      </c>
      <c r="BO4" s="371"/>
      <c r="BP4" s="371"/>
      <c r="BQ4" s="371"/>
      <c r="BR4" s="371"/>
      <c r="BS4" s="371"/>
      <c r="BT4" s="371"/>
      <c r="BU4" s="372"/>
      <c r="BV4" s="370">
        <v>12436753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7.1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11744661</v>
      </c>
      <c r="BO5" s="408"/>
      <c r="BP5" s="408"/>
      <c r="BQ5" s="408"/>
      <c r="BR5" s="408"/>
      <c r="BS5" s="408"/>
      <c r="BT5" s="408"/>
      <c r="BU5" s="409"/>
      <c r="BV5" s="407">
        <v>11727637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93.9</v>
      </c>
      <c r="CU5" s="405"/>
      <c r="CV5" s="405"/>
      <c r="CW5" s="405"/>
      <c r="CX5" s="405"/>
      <c r="CY5" s="405"/>
      <c r="CZ5" s="405"/>
      <c r="DA5" s="406"/>
      <c r="DB5" s="404">
        <v>93.3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646066</v>
      </c>
      <c r="BO6" s="408"/>
      <c r="BP6" s="408"/>
      <c r="BQ6" s="408"/>
      <c r="BR6" s="408"/>
      <c r="BS6" s="408"/>
      <c r="BT6" s="408"/>
      <c r="BU6" s="409"/>
      <c r="BV6" s="407">
        <v>709116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94.4</v>
      </c>
      <c r="CU6" s="445"/>
      <c r="CV6" s="445"/>
      <c r="CW6" s="445"/>
      <c r="CX6" s="445"/>
      <c r="CY6" s="445"/>
      <c r="CZ6" s="445"/>
      <c r="DA6" s="446"/>
      <c r="DB6" s="444">
        <v>93.3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221979</v>
      </c>
      <c r="BO7" s="408"/>
      <c r="BP7" s="408"/>
      <c r="BQ7" s="408"/>
      <c r="BR7" s="408"/>
      <c r="BS7" s="408"/>
      <c r="BT7" s="408"/>
      <c r="BU7" s="409"/>
      <c r="BV7" s="407">
        <v>209460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6926449</v>
      </c>
      <c r="CU7" s="408"/>
      <c r="CV7" s="408"/>
      <c r="CW7" s="408"/>
      <c r="CX7" s="408"/>
      <c r="CY7" s="408"/>
      <c r="CZ7" s="408"/>
      <c r="DA7" s="409"/>
      <c r="DB7" s="407">
        <v>7006127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424087</v>
      </c>
      <c r="BO8" s="408"/>
      <c r="BP8" s="408"/>
      <c r="BQ8" s="408"/>
      <c r="BR8" s="408"/>
      <c r="BS8" s="408"/>
      <c r="BT8" s="408"/>
      <c r="BU8" s="409"/>
      <c r="BV8" s="407">
        <v>499656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15370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-75569</v>
      </c>
      <c r="BO9" s="408"/>
      <c r="BP9" s="408"/>
      <c r="BQ9" s="408"/>
      <c r="BR9" s="408"/>
      <c r="BS9" s="408"/>
      <c r="BT9" s="408"/>
      <c r="BU9" s="409"/>
      <c r="BV9" s="407">
        <v>49248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15.8</v>
      </c>
      <c r="CU9" s="405"/>
      <c r="CV9" s="405"/>
      <c r="CW9" s="405"/>
      <c r="CX9" s="405"/>
      <c r="CY9" s="405"/>
      <c r="CZ9" s="405"/>
      <c r="DA9" s="406"/>
      <c r="DB9" s="404">
        <v>15.5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16470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7755</v>
      </c>
      <c r="BO10" s="408"/>
      <c r="BP10" s="408"/>
      <c r="BQ10" s="408"/>
      <c r="BR10" s="408"/>
      <c r="BS10" s="408"/>
      <c r="BT10" s="408"/>
      <c r="BU10" s="409"/>
      <c r="BV10" s="407">
        <v>64858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15048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14900</v>
      </c>
      <c r="S13" s="492"/>
      <c r="T13" s="492"/>
      <c r="U13" s="492"/>
      <c r="V13" s="493"/>
      <c r="W13" s="423" t="s">
        <v>131</v>
      </c>
      <c r="X13" s="424"/>
      <c r="Y13" s="424"/>
      <c r="Z13" s="424"/>
      <c r="AA13" s="424"/>
      <c r="AB13" s="414"/>
      <c r="AC13" s="458">
        <v>1956</v>
      </c>
      <c r="AD13" s="459"/>
      <c r="AE13" s="459"/>
      <c r="AF13" s="459"/>
      <c r="AG13" s="501"/>
      <c r="AH13" s="458">
        <v>2252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-67814</v>
      </c>
      <c r="BO13" s="408"/>
      <c r="BP13" s="408"/>
      <c r="BQ13" s="408"/>
      <c r="BR13" s="408"/>
      <c r="BS13" s="408"/>
      <c r="BT13" s="408"/>
      <c r="BU13" s="409"/>
      <c r="BV13" s="407">
        <v>114106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10.199999999999999</v>
      </c>
      <c r="CU13" s="405"/>
      <c r="CV13" s="405"/>
      <c r="CW13" s="405"/>
      <c r="CX13" s="405"/>
      <c r="CY13" s="405"/>
      <c r="CZ13" s="405"/>
      <c r="DA13" s="406"/>
      <c r="DB13" s="404">
        <v>9.9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15320</v>
      </c>
      <c r="S14" s="492"/>
      <c r="T14" s="492"/>
      <c r="U14" s="492"/>
      <c r="V14" s="493"/>
      <c r="W14" s="397"/>
      <c r="X14" s="398"/>
      <c r="Y14" s="398"/>
      <c r="Z14" s="398"/>
      <c r="AA14" s="398"/>
      <c r="AB14" s="387"/>
      <c r="AC14" s="494">
        <v>23.8</v>
      </c>
      <c r="AD14" s="495"/>
      <c r="AE14" s="495"/>
      <c r="AF14" s="495"/>
      <c r="AG14" s="496"/>
      <c r="AH14" s="494">
        <v>25.9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15203</v>
      </c>
      <c r="S15" s="492"/>
      <c r="T15" s="492"/>
      <c r="U15" s="492"/>
      <c r="V15" s="493"/>
      <c r="W15" s="423" t="s">
        <v>137</v>
      </c>
      <c r="X15" s="424"/>
      <c r="Y15" s="424"/>
      <c r="Z15" s="424"/>
      <c r="AA15" s="424"/>
      <c r="AB15" s="414"/>
      <c r="AC15" s="458">
        <v>1611</v>
      </c>
      <c r="AD15" s="459"/>
      <c r="AE15" s="459"/>
      <c r="AF15" s="459"/>
      <c r="AG15" s="501"/>
      <c r="AH15" s="458">
        <v>1688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1738680</v>
      </c>
      <c r="BO15" s="371"/>
      <c r="BP15" s="371"/>
      <c r="BQ15" s="371"/>
      <c r="BR15" s="371"/>
      <c r="BS15" s="371"/>
      <c r="BT15" s="371"/>
      <c r="BU15" s="372"/>
      <c r="BV15" s="370">
        <v>1703648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19.600000000000001</v>
      </c>
      <c r="AD16" s="495"/>
      <c r="AE16" s="495"/>
      <c r="AF16" s="495"/>
      <c r="AG16" s="496"/>
      <c r="AH16" s="494">
        <v>19.399999999999999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6496547</v>
      </c>
      <c r="BO16" s="408"/>
      <c r="BP16" s="408"/>
      <c r="BQ16" s="408"/>
      <c r="BR16" s="408"/>
      <c r="BS16" s="408"/>
      <c r="BT16" s="408"/>
      <c r="BU16" s="409"/>
      <c r="BV16" s="407">
        <v>6517146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4641</v>
      </c>
      <c r="AD17" s="459"/>
      <c r="AE17" s="459"/>
      <c r="AF17" s="459"/>
      <c r="AG17" s="501"/>
      <c r="AH17" s="458">
        <v>4753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2164364</v>
      </c>
      <c r="BO17" s="408"/>
      <c r="BP17" s="408"/>
      <c r="BQ17" s="408"/>
      <c r="BR17" s="408"/>
      <c r="BS17" s="408"/>
      <c r="BT17" s="408"/>
      <c r="BU17" s="409"/>
      <c r="BV17" s="407">
        <v>2124359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189.74</v>
      </c>
      <c r="M18" s="534"/>
      <c r="N18" s="534"/>
      <c r="O18" s="534"/>
      <c r="P18" s="534"/>
      <c r="Q18" s="534"/>
      <c r="R18" s="535"/>
      <c r="S18" s="535"/>
      <c r="T18" s="535"/>
      <c r="U18" s="535"/>
      <c r="V18" s="536"/>
      <c r="W18" s="425"/>
      <c r="X18" s="426"/>
      <c r="Y18" s="426"/>
      <c r="Z18" s="426"/>
      <c r="AA18" s="426"/>
      <c r="AB18" s="417"/>
      <c r="AC18" s="537">
        <v>56.5</v>
      </c>
      <c r="AD18" s="538"/>
      <c r="AE18" s="538"/>
      <c r="AF18" s="538"/>
      <c r="AG18" s="539"/>
      <c r="AH18" s="537">
        <v>54.7</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6543917</v>
      </c>
      <c r="BO18" s="408"/>
      <c r="BP18" s="408"/>
      <c r="BQ18" s="408"/>
      <c r="BR18" s="408"/>
      <c r="BS18" s="408"/>
      <c r="BT18" s="408"/>
      <c r="BU18" s="409"/>
      <c r="BV18" s="407">
        <v>6532431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81</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8297729</v>
      </c>
      <c r="BO19" s="408"/>
      <c r="BP19" s="408"/>
      <c r="BQ19" s="408"/>
      <c r="BR19" s="408"/>
      <c r="BS19" s="408"/>
      <c r="BT19" s="408"/>
      <c r="BU19" s="409"/>
      <c r="BV19" s="407">
        <v>8340916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5247</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7921592</v>
      </c>
      <c r="BO22" s="371"/>
      <c r="BP22" s="371"/>
      <c r="BQ22" s="371"/>
      <c r="BR22" s="371"/>
      <c r="BS22" s="371"/>
      <c r="BT22" s="371"/>
      <c r="BU22" s="372"/>
      <c r="BV22" s="370">
        <v>8336649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5771482</v>
      </c>
      <c r="BO23" s="408"/>
      <c r="BP23" s="408"/>
      <c r="BQ23" s="408"/>
      <c r="BR23" s="408"/>
      <c r="BS23" s="408"/>
      <c r="BT23" s="408"/>
      <c r="BU23" s="409"/>
      <c r="BV23" s="407">
        <v>5871637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8100</v>
      </c>
      <c r="R24" s="459"/>
      <c r="S24" s="459"/>
      <c r="T24" s="459"/>
      <c r="U24" s="459"/>
      <c r="V24" s="501"/>
      <c r="W24" s="553"/>
      <c r="X24" s="554"/>
      <c r="Y24" s="555"/>
      <c r="Z24" s="457" t="s">
        <v>162</v>
      </c>
      <c r="AA24" s="437"/>
      <c r="AB24" s="437"/>
      <c r="AC24" s="437"/>
      <c r="AD24" s="437"/>
      <c r="AE24" s="437"/>
      <c r="AF24" s="437"/>
      <c r="AG24" s="438"/>
      <c r="AH24" s="458">
        <v>184</v>
      </c>
      <c r="AI24" s="459"/>
      <c r="AJ24" s="459"/>
      <c r="AK24" s="459"/>
      <c r="AL24" s="501"/>
      <c r="AM24" s="458">
        <v>550712</v>
      </c>
      <c r="AN24" s="459"/>
      <c r="AO24" s="459"/>
      <c r="AP24" s="459"/>
      <c r="AQ24" s="459"/>
      <c r="AR24" s="501"/>
      <c r="AS24" s="458">
        <v>2993</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5197501</v>
      </c>
      <c r="BO24" s="408"/>
      <c r="BP24" s="408"/>
      <c r="BQ24" s="408"/>
      <c r="BR24" s="408"/>
      <c r="BS24" s="408"/>
      <c r="BT24" s="408"/>
      <c r="BU24" s="409"/>
      <c r="BV24" s="407">
        <v>5265164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1298778</v>
      </c>
      <c r="BO25" s="371"/>
      <c r="BP25" s="371"/>
      <c r="BQ25" s="371"/>
      <c r="BR25" s="371"/>
      <c r="BS25" s="371"/>
      <c r="BT25" s="371"/>
      <c r="BU25" s="372"/>
      <c r="BV25" s="370">
        <v>682276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6080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22687</v>
      </c>
      <c r="AN26" s="459"/>
      <c r="AO26" s="459"/>
      <c r="AP26" s="459"/>
      <c r="AQ26" s="459"/>
      <c r="AR26" s="501"/>
      <c r="AS26" s="458">
        <v>3241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3160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335703</v>
      </c>
      <c r="BO27" s="530"/>
      <c r="BP27" s="530"/>
      <c r="BQ27" s="530"/>
      <c r="BR27" s="530"/>
      <c r="BS27" s="530"/>
      <c r="BT27" s="530"/>
      <c r="BU27" s="531"/>
      <c r="BV27" s="529">
        <v>335368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2350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1845342</v>
      </c>
      <c r="BO28" s="371"/>
      <c r="BP28" s="371"/>
      <c r="BQ28" s="371"/>
      <c r="BR28" s="371"/>
      <c r="BS28" s="371"/>
      <c r="BT28" s="371"/>
      <c r="BU28" s="372"/>
      <c r="BV28" s="370">
        <v>1837586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2228</v>
      </c>
      <c r="R29" s="459"/>
      <c r="S29" s="459"/>
      <c r="T29" s="459"/>
      <c r="U29" s="459"/>
      <c r="V29" s="501"/>
      <c r="W29" s="556"/>
      <c r="X29" s="557"/>
      <c r="Y29" s="558"/>
      <c r="Z29" s="457" t="s">
        <v>177</v>
      </c>
      <c r="AA29" s="437"/>
      <c r="AB29" s="437"/>
      <c r="AC29" s="437"/>
      <c r="AD29" s="437"/>
      <c r="AE29" s="437"/>
      <c r="AF29" s="437"/>
      <c r="AG29" s="438"/>
      <c r="AH29" s="458">
        <v>184</v>
      </c>
      <c r="AI29" s="459"/>
      <c r="AJ29" s="459"/>
      <c r="AK29" s="459"/>
      <c r="AL29" s="501"/>
      <c r="AM29" s="458">
        <v>550712</v>
      </c>
      <c r="AN29" s="459"/>
      <c r="AO29" s="459"/>
      <c r="AP29" s="459"/>
      <c r="AQ29" s="459"/>
      <c r="AR29" s="501"/>
      <c r="AS29" s="458">
        <v>2993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795527</v>
      </c>
      <c r="BO29" s="408"/>
      <c r="BP29" s="408"/>
      <c r="BQ29" s="408"/>
      <c r="BR29" s="408"/>
      <c r="BS29" s="408"/>
      <c r="BT29" s="408"/>
      <c r="BU29" s="409"/>
      <c r="BV29" s="407">
        <v>764115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3424316</v>
      </c>
      <c r="BO30" s="530"/>
      <c r="BP30" s="530"/>
      <c r="BQ30" s="530"/>
      <c r="BR30" s="530"/>
      <c r="BS30" s="530"/>
      <c r="BT30" s="530"/>
      <c r="BU30" s="531"/>
      <c r="BV30" s="529">
        <v>3706466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鳥取県町村総合事務組合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大山恵みの里公社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IF('各会計、関係団体の財政状況及び健全化判断比率'!B34="","",'各会計、関係団体の財政状況及び健全化判断比率'!B34)</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鳥取県西部広域行政管理組合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大山観光局</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開拓専用水道特別会計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IF('各会計、関係団体の財政状況及び健全化判断比率'!B35="","",'各会計、関係団体の財政状況及び健全化判断比率'!B35)</f>
        <v>風力発電事業特別会計</v>
      </c>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鳥取県後期高齢者医療広域連合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12</v>
      </c>
      <c r="BF37" s="597"/>
      <c r="BG37" s="598" t="str">
        <f>IF('各会計、関係団体の財政状況及び健全化判断比率'!B36="","",'各会計、関係団体の財政状況及び健全化判断比率'!B36)</f>
        <v>温泉事業特別会計</v>
      </c>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鳥取県後期高齢者医療広域連合　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13</v>
      </c>
      <c r="BF38" s="597"/>
      <c r="BG38" s="598" t="str">
        <f>IF('各会計、関係団体の財政状況及び健全化判断比率'!B37="","",'各会計、関係団体の財政状況及び健全化判断比率'!B37)</f>
        <v>索道事業特別会計</v>
      </c>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f t="shared" si="1"/>
        <v>14</v>
      </c>
      <c r="BF39" s="597"/>
      <c r="BG39" s="598" t="str">
        <f>IF('各会計、関係団体の財政状況及び健全化判断比率'!B38="","",'各会計、関係団体の財政状況及び健全化判断比率'!B38)</f>
        <v>宅地造成事業特別会計</v>
      </c>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wyeMoFkU4Wuip3YtrtD+zHUGRougAJ4JWFk3unbkgfL5qAE+tLNM59It07sChl7T40VYhi+4tlNd5syC2bd0A==" saltValue="l8tmtYU18ZxPclgPKSpC7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1637577</v>
      </c>
      <c r="S5" s="613"/>
      <c r="T5" s="613"/>
      <c r="U5" s="613"/>
      <c r="V5" s="613"/>
      <c r="W5" s="613"/>
      <c r="X5" s="613"/>
      <c r="Y5" s="614"/>
      <c r="Z5" s="615">
        <v>13.2</v>
      </c>
      <c r="AA5" s="615"/>
      <c r="AB5" s="615"/>
      <c r="AC5" s="615"/>
      <c r="AD5" s="616">
        <v>1637577</v>
      </c>
      <c r="AE5" s="616"/>
      <c r="AF5" s="616"/>
      <c r="AG5" s="616"/>
      <c r="AH5" s="616"/>
      <c r="AI5" s="616"/>
      <c r="AJ5" s="616"/>
      <c r="AK5" s="616"/>
      <c r="AL5" s="617">
        <v>23.6</v>
      </c>
      <c r="AM5" s="618"/>
      <c r="AN5" s="618"/>
      <c r="AO5" s="619"/>
      <c r="AP5" s="609" t="s">
        <v>216</v>
      </c>
      <c r="AQ5" s="610"/>
      <c r="AR5" s="610"/>
      <c r="AS5" s="610"/>
      <c r="AT5" s="610"/>
      <c r="AU5" s="610"/>
      <c r="AV5" s="610"/>
      <c r="AW5" s="610"/>
      <c r="AX5" s="610"/>
      <c r="AY5" s="610"/>
      <c r="AZ5" s="610"/>
      <c r="BA5" s="610"/>
      <c r="BB5" s="610"/>
      <c r="BC5" s="610"/>
      <c r="BD5" s="610"/>
      <c r="BE5" s="610"/>
      <c r="BF5" s="611"/>
      <c r="BG5" s="623">
        <v>1637576</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111293</v>
      </c>
      <c r="S6" s="624"/>
      <c r="T6" s="624"/>
      <c r="U6" s="624"/>
      <c r="V6" s="624"/>
      <c r="W6" s="624"/>
      <c r="X6" s="624"/>
      <c r="Y6" s="625"/>
      <c r="Z6" s="626">
        <v>0.9</v>
      </c>
      <c r="AA6" s="626"/>
      <c r="AB6" s="626"/>
      <c r="AC6" s="626"/>
      <c r="AD6" s="627">
        <v>111293</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1637576</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100182</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100182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835</v>
      </c>
      <c r="S7" s="624"/>
      <c r="T7" s="624"/>
      <c r="U7" s="624"/>
      <c r="V7" s="624"/>
      <c r="W7" s="624"/>
      <c r="X7" s="624"/>
      <c r="Y7" s="625"/>
      <c r="Z7" s="626">
        <v>0</v>
      </c>
      <c r="AA7" s="626"/>
      <c r="AB7" s="626"/>
      <c r="AC7" s="626"/>
      <c r="AD7" s="627">
        <v>835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602804</v>
      </c>
      <c r="BH7" s="624"/>
      <c r="BI7" s="624"/>
      <c r="BJ7" s="624"/>
      <c r="BK7" s="624"/>
      <c r="BL7" s="624"/>
      <c r="BM7" s="624"/>
      <c r="BN7" s="625"/>
      <c r="BO7" s="626">
        <v>36.799999999999997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2031027</v>
      </c>
      <c r="CS7" s="624"/>
      <c r="CT7" s="624"/>
      <c r="CU7" s="624"/>
      <c r="CV7" s="624"/>
      <c r="CW7" s="624"/>
      <c r="CX7" s="624"/>
      <c r="CY7" s="625"/>
      <c r="CZ7" s="626">
        <v>17.3</v>
      </c>
      <c r="DA7" s="626"/>
      <c r="DB7" s="626"/>
      <c r="DC7" s="626"/>
      <c r="DD7" s="632">
        <v>128806</v>
      </c>
      <c r="DE7" s="624"/>
      <c r="DF7" s="624"/>
      <c r="DG7" s="624"/>
      <c r="DH7" s="624"/>
      <c r="DI7" s="624"/>
      <c r="DJ7" s="624"/>
      <c r="DK7" s="624"/>
      <c r="DL7" s="624"/>
      <c r="DM7" s="624"/>
      <c r="DN7" s="624"/>
      <c r="DO7" s="624"/>
      <c r="DP7" s="625"/>
      <c r="DQ7" s="632">
        <v>1041071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8109</v>
      </c>
      <c r="S8" s="624"/>
      <c r="T8" s="624"/>
      <c r="U8" s="624"/>
      <c r="V8" s="624"/>
      <c r="W8" s="624"/>
      <c r="X8" s="624"/>
      <c r="Y8" s="625"/>
      <c r="Z8" s="626">
        <v>0.1</v>
      </c>
      <c r="AA8" s="626"/>
      <c r="AB8" s="626"/>
      <c r="AC8" s="626"/>
      <c r="AD8" s="627">
        <v>8109</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25955</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3345303</v>
      </c>
      <c r="CS8" s="624"/>
      <c r="CT8" s="624"/>
      <c r="CU8" s="624"/>
      <c r="CV8" s="624"/>
      <c r="CW8" s="624"/>
      <c r="CX8" s="624"/>
      <c r="CY8" s="625"/>
      <c r="CZ8" s="626">
        <v>28.5</v>
      </c>
      <c r="DA8" s="626"/>
      <c r="DB8" s="626"/>
      <c r="DC8" s="626"/>
      <c r="DD8" s="632">
        <v>152902</v>
      </c>
      <c r="DE8" s="624"/>
      <c r="DF8" s="624"/>
      <c r="DG8" s="624"/>
      <c r="DH8" s="624"/>
      <c r="DI8" s="624"/>
      <c r="DJ8" s="624"/>
      <c r="DK8" s="624"/>
      <c r="DL8" s="624"/>
      <c r="DM8" s="624"/>
      <c r="DN8" s="624"/>
      <c r="DO8" s="624"/>
      <c r="DP8" s="625"/>
      <c r="DQ8" s="632">
        <v>2027975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9378</v>
      </c>
      <c r="S9" s="624"/>
      <c r="T9" s="624"/>
      <c r="U9" s="624"/>
      <c r="V9" s="624"/>
      <c r="W9" s="624"/>
      <c r="X9" s="624"/>
      <c r="Y9" s="625"/>
      <c r="Z9" s="626">
        <v>0.1</v>
      </c>
      <c r="AA9" s="626"/>
      <c r="AB9" s="626"/>
      <c r="AC9" s="626"/>
      <c r="AD9" s="627">
        <v>9378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512059</v>
      </c>
      <c r="BH9" s="624"/>
      <c r="BI9" s="624"/>
      <c r="BJ9" s="624"/>
      <c r="BK9" s="624"/>
      <c r="BL9" s="624"/>
      <c r="BM9" s="624"/>
      <c r="BN9" s="625"/>
      <c r="BO9" s="626">
        <v>31.3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761737</v>
      </c>
      <c r="CS9" s="624"/>
      <c r="CT9" s="624"/>
      <c r="CU9" s="624"/>
      <c r="CV9" s="624"/>
      <c r="CW9" s="624"/>
      <c r="CX9" s="624"/>
      <c r="CY9" s="625"/>
      <c r="CZ9" s="626">
        <v>6.5</v>
      </c>
      <c r="DA9" s="626"/>
      <c r="DB9" s="626"/>
      <c r="DC9" s="626"/>
      <c r="DD9" s="632">
        <v>11070</v>
      </c>
      <c r="DE9" s="624"/>
      <c r="DF9" s="624"/>
      <c r="DG9" s="624"/>
      <c r="DH9" s="624"/>
      <c r="DI9" s="624"/>
      <c r="DJ9" s="624"/>
      <c r="DK9" s="624"/>
      <c r="DL9" s="624"/>
      <c r="DM9" s="624"/>
      <c r="DN9" s="624"/>
      <c r="DO9" s="624"/>
      <c r="DP9" s="625"/>
      <c r="DQ9" s="632">
        <v>636544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29268</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346891</v>
      </c>
      <c r="S11" s="624"/>
      <c r="T11" s="624"/>
      <c r="U11" s="624"/>
      <c r="V11" s="624"/>
      <c r="W11" s="624"/>
      <c r="X11" s="624"/>
      <c r="Y11" s="625"/>
      <c r="Z11" s="628">
        <v>2.8</v>
      </c>
      <c r="AA11" s="629"/>
      <c r="AB11" s="629"/>
      <c r="AC11" s="635"/>
      <c r="AD11" s="632">
        <v>346891</v>
      </c>
      <c r="AE11" s="624"/>
      <c r="AF11" s="624"/>
      <c r="AG11" s="624"/>
      <c r="AH11" s="624"/>
      <c r="AI11" s="624"/>
      <c r="AJ11" s="624"/>
      <c r="AK11" s="625"/>
      <c r="AL11" s="628">
        <v>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35522</v>
      </c>
      <c r="BH11" s="624"/>
      <c r="BI11" s="624"/>
      <c r="BJ11" s="624"/>
      <c r="BK11" s="624"/>
      <c r="BL11" s="624"/>
      <c r="BM11" s="624"/>
      <c r="BN11" s="625"/>
      <c r="BO11" s="626">
        <v>2.2000000000000002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1439955</v>
      </c>
      <c r="CS11" s="624"/>
      <c r="CT11" s="624"/>
      <c r="CU11" s="624"/>
      <c r="CV11" s="624"/>
      <c r="CW11" s="624"/>
      <c r="CX11" s="624"/>
      <c r="CY11" s="625"/>
      <c r="CZ11" s="626">
        <v>12.3</v>
      </c>
      <c r="DA11" s="626"/>
      <c r="DB11" s="626"/>
      <c r="DC11" s="626"/>
      <c r="DD11" s="632">
        <v>304192</v>
      </c>
      <c r="DE11" s="624"/>
      <c r="DF11" s="624"/>
      <c r="DG11" s="624"/>
      <c r="DH11" s="624"/>
      <c r="DI11" s="624"/>
      <c r="DJ11" s="624"/>
      <c r="DK11" s="624"/>
      <c r="DL11" s="624"/>
      <c r="DM11" s="624"/>
      <c r="DN11" s="624"/>
      <c r="DO11" s="624"/>
      <c r="DP11" s="625"/>
      <c r="DQ11" s="632">
        <v>802856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8353</v>
      </c>
      <c r="S12" s="624"/>
      <c r="T12" s="624"/>
      <c r="U12" s="624"/>
      <c r="V12" s="624"/>
      <c r="W12" s="624"/>
      <c r="X12" s="624"/>
      <c r="Y12" s="625"/>
      <c r="Z12" s="626">
        <v>0.1</v>
      </c>
      <c r="AA12" s="626"/>
      <c r="AB12" s="626"/>
      <c r="AC12" s="626"/>
      <c r="AD12" s="627">
        <v>8353</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874267</v>
      </c>
      <c r="BH12" s="624"/>
      <c r="BI12" s="624"/>
      <c r="BJ12" s="624"/>
      <c r="BK12" s="624"/>
      <c r="BL12" s="624"/>
      <c r="BM12" s="624"/>
      <c r="BN12" s="625"/>
      <c r="BO12" s="626">
        <v>53.4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383091</v>
      </c>
      <c r="CS12" s="624"/>
      <c r="CT12" s="624"/>
      <c r="CU12" s="624"/>
      <c r="CV12" s="624"/>
      <c r="CW12" s="624"/>
      <c r="CX12" s="624"/>
      <c r="CY12" s="625"/>
      <c r="CZ12" s="626">
        <v>3.3</v>
      </c>
      <c r="DA12" s="626"/>
      <c r="DB12" s="626"/>
      <c r="DC12" s="626"/>
      <c r="DD12" s="632">
        <v>18765</v>
      </c>
      <c r="DE12" s="624"/>
      <c r="DF12" s="624"/>
      <c r="DG12" s="624"/>
      <c r="DH12" s="624"/>
      <c r="DI12" s="624"/>
      <c r="DJ12" s="624"/>
      <c r="DK12" s="624"/>
      <c r="DL12" s="624"/>
      <c r="DM12" s="624"/>
      <c r="DN12" s="624"/>
      <c r="DO12" s="624"/>
      <c r="DP12" s="625"/>
      <c r="DQ12" s="632">
        <v>207885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873684</v>
      </c>
      <c r="BH13" s="624"/>
      <c r="BI13" s="624"/>
      <c r="BJ13" s="624"/>
      <c r="BK13" s="624"/>
      <c r="BL13" s="624"/>
      <c r="BM13" s="624"/>
      <c r="BN13" s="625"/>
      <c r="BO13" s="626">
        <v>53.4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866553</v>
      </c>
      <c r="CS13" s="624"/>
      <c r="CT13" s="624"/>
      <c r="CU13" s="624"/>
      <c r="CV13" s="624"/>
      <c r="CW13" s="624"/>
      <c r="CX13" s="624"/>
      <c r="CY13" s="625"/>
      <c r="CZ13" s="626">
        <v>7.4</v>
      </c>
      <c r="DA13" s="626"/>
      <c r="DB13" s="626"/>
      <c r="DC13" s="626"/>
      <c r="DD13" s="632">
        <v>397550</v>
      </c>
      <c r="DE13" s="624"/>
      <c r="DF13" s="624"/>
      <c r="DG13" s="624"/>
      <c r="DH13" s="624"/>
      <c r="DI13" s="624"/>
      <c r="DJ13" s="624"/>
      <c r="DK13" s="624"/>
      <c r="DL13" s="624"/>
      <c r="DM13" s="624"/>
      <c r="DN13" s="624"/>
      <c r="DO13" s="624"/>
      <c r="DP13" s="625"/>
      <c r="DQ13" s="632">
        <v>468776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1063</v>
      </c>
      <c r="S14" s="624"/>
      <c r="T14" s="624"/>
      <c r="U14" s="624"/>
      <c r="V14" s="624"/>
      <c r="W14" s="624"/>
      <c r="X14" s="624"/>
      <c r="Y14" s="625"/>
      <c r="Z14" s="626">
        <v>0</v>
      </c>
      <c r="AA14" s="626"/>
      <c r="AB14" s="626"/>
      <c r="AC14" s="626"/>
      <c r="AD14" s="627">
        <v>1063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79826</v>
      </c>
      <c r="BH14" s="624"/>
      <c r="BI14" s="624"/>
      <c r="BJ14" s="624"/>
      <c r="BK14" s="624"/>
      <c r="BL14" s="624"/>
      <c r="BM14" s="624"/>
      <c r="BN14" s="625"/>
      <c r="BO14" s="626">
        <v>4.9000000000000004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326735</v>
      </c>
      <c r="CS14" s="624"/>
      <c r="CT14" s="624"/>
      <c r="CU14" s="624"/>
      <c r="CV14" s="624"/>
      <c r="CW14" s="624"/>
      <c r="CX14" s="624"/>
      <c r="CY14" s="625"/>
      <c r="CZ14" s="626">
        <v>2.8</v>
      </c>
      <c r="DA14" s="626"/>
      <c r="DB14" s="626"/>
      <c r="DC14" s="626"/>
      <c r="DD14" s="632">
        <v>37560</v>
      </c>
      <c r="DE14" s="624"/>
      <c r="DF14" s="624"/>
      <c r="DG14" s="624"/>
      <c r="DH14" s="624"/>
      <c r="DI14" s="624"/>
      <c r="DJ14" s="624"/>
      <c r="DK14" s="624"/>
      <c r="DL14" s="624"/>
      <c r="DM14" s="624"/>
      <c r="DN14" s="624"/>
      <c r="DO14" s="624"/>
      <c r="DP14" s="625"/>
      <c r="DQ14" s="632">
        <v>281184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80679</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1148840</v>
      </c>
      <c r="CS15" s="624"/>
      <c r="CT15" s="624"/>
      <c r="CU15" s="624"/>
      <c r="CV15" s="624"/>
      <c r="CW15" s="624"/>
      <c r="CX15" s="624"/>
      <c r="CY15" s="625"/>
      <c r="CZ15" s="626">
        <v>9.8000000000000007</v>
      </c>
      <c r="DA15" s="626"/>
      <c r="DB15" s="626"/>
      <c r="DC15" s="626"/>
      <c r="DD15" s="632">
        <v>283115</v>
      </c>
      <c r="DE15" s="624"/>
      <c r="DF15" s="624"/>
      <c r="DG15" s="624"/>
      <c r="DH15" s="624"/>
      <c r="DI15" s="624"/>
      <c r="DJ15" s="624"/>
      <c r="DK15" s="624"/>
      <c r="DL15" s="624"/>
      <c r="DM15" s="624"/>
      <c r="DN15" s="624"/>
      <c r="DO15" s="624"/>
      <c r="DP15" s="625"/>
      <c r="DQ15" s="632">
        <v>771817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11240</v>
      </c>
      <c r="S16" s="624"/>
      <c r="T16" s="624"/>
      <c r="U16" s="624"/>
      <c r="V16" s="624"/>
      <c r="W16" s="624"/>
      <c r="X16" s="624"/>
      <c r="Y16" s="625"/>
      <c r="Z16" s="626">
        <v>0.1</v>
      </c>
      <c r="AA16" s="626"/>
      <c r="AB16" s="626"/>
      <c r="AC16" s="626"/>
      <c r="AD16" s="627">
        <v>11240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6795</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2346</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17975</v>
      </c>
      <c r="S17" s="624"/>
      <c r="T17" s="624"/>
      <c r="U17" s="624"/>
      <c r="V17" s="624"/>
      <c r="W17" s="624"/>
      <c r="X17" s="624"/>
      <c r="Y17" s="625"/>
      <c r="Z17" s="626">
        <v>0.1</v>
      </c>
      <c r="AA17" s="626"/>
      <c r="AB17" s="626"/>
      <c r="AC17" s="626"/>
      <c r="AD17" s="627">
        <v>17975</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1334443</v>
      </c>
      <c r="CS17" s="624"/>
      <c r="CT17" s="624"/>
      <c r="CU17" s="624"/>
      <c r="CV17" s="624"/>
      <c r="CW17" s="624"/>
      <c r="CX17" s="624"/>
      <c r="CY17" s="625"/>
      <c r="CZ17" s="626">
        <v>11.4</v>
      </c>
      <c r="DA17" s="626"/>
      <c r="DB17" s="626"/>
      <c r="DC17" s="626"/>
      <c r="DD17" s="632" t="s">
        <v>122</v>
      </c>
      <c r="DE17" s="624"/>
      <c r="DF17" s="624"/>
      <c r="DG17" s="624"/>
      <c r="DH17" s="624"/>
      <c r="DI17" s="624"/>
      <c r="DJ17" s="624"/>
      <c r="DK17" s="624"/>
      <c r="DL17" s="624"/>
      <c r="DM17" s="624"/>
      <c r="DN17" s="624"/>
      <c r="DO17" s="624"/>
      <c r="DP17" s="625"/>
      <c r="DQ17" s="632">
        <v>1311027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16086</v>
      </c>
      <c r="S18" s="624"/>
      <c r="T18" s="624"/>
      <c r="U18" s="624"/>
      <c r="V18" s="624"/>
      <c r="W18" s="624"/>
      <c r="X18" s="624"/>
      <c r="Y18" s="625"/>
      <c r="Z18" s="626">
        <v>0.1</v>
      </c>
      <c r="AA18" s="626"/>
      <c r="AB18" s="626"/>
      <c r="AC18" s="626"/>
      <c r="AD18" s="627">
        <v>16086</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10718</v>
      </c>
      <c r="S19" s="624"/>
      <c r="T19" s="624"/>
      <c r="U19" s="624"/>
      <c r="V19" s="624"/>
      <c r="W19" s="624"/>
      <c r="X19" s="624"/>
      <c r="Y19" s="625"/>
      <c r="Z19" s="626">
        <v>0.1</v>
      </c>
      <c r="AA19" s="626"/>
      <c r="AB19" s="626"/>
      <c r="AC19" s="626"/>
      <c r="AD19" s="627">
        <v>10718</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5368</v>
      </c>
      <c r="S20" s="624"/>
      <c r="T20" s="624"/>
      <c r="U20" s="624"/>
      <c r="V20" s="624"/>
      <c r="W20" s="624"/>
      <c r="X20" s="624"/>
      <c r="Y20" s="625"/>
      <c r="Z20" s="626">
        <v>0</v>
      </c>
      <c r="AA20" s="626"/>
      <c r="AB20" s="626"/>
      <c r="AC20" s="626"/>
      <c r="AD20" s="627">
        <v>5368</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11744661</v>
      </c>
      <c r="CS20" s="624"/>
      <c r="CT20" s="624"/>
      <c r="CU20" s="624"/>
      <c r="CV20" s="624"/>
      <c r="CW20" s="624"/>
      <c r="CX20" s="624"/>
      <c r="CY20" s="625"/>
      <c r="CZ20" s="626">
        <v>100</v>
      </c>
      <c r="DA20" s="626"/>
      <c r="DB20" s="626"/>
      <c r="DC20" s="626"/>
      <c r="DD20" s="632">
        <v>1333960</v>
      </c>
      <c r="DE20" s="624"/>
      <c r="DF20" s="624"/>
      <c r="DG20" s="624"/>
      <c r="DH20" s="624"/>
      <c r="DI20" s="624"/>
      <c r="DJ20" s="624"/>
      <c r="DK20" s="624"/>
      <c r="DL20" s="624"/>
      <c r="DM20" s="624"/>
      <c r="DN20" s="624"/>
      <c r="DO20" s="624"/>
      <c r="DP20" s="625"/>
      <c r="DQ20" s="632">
        <v>7651663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5100924</v>
      </c>
      <c r="S21" s="624"/>
      <c r="T21" s="624"/>
      <c r="U21" s="624"/>
      <c r="V21" s="624"/>
      <c r="W21" s="624"/>
      <c r="X21" s="624"/>
      <c r="Y21" s="625"/>
      <c r="Z21" s="626">
        <v>41.2</v>
      </c>
      <c r="AA21" s="626"/>
      <c r="AB21" s="626"/>
      <c r="AC21" s="626"/>
      <c r="AD21" s="627">
        <v>4730685</v>
      </c>
      <c r="AE21" s="627"/>
      <c r="AF21" s="627"/>
      <c r="AG21" s="627"/>
      <c r="AH21" s="627"/>
      <c r="AI21" s="627"/>
      <c r="AJ21" s="627"/>
      <c r="AK21" s="627"/>
      <c r="AL21" s="628">
        <v>68.2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4730685</v>
      </c>
      <c r="S22" s="624"/>
      <c r="T22" s="624"/>
      <c r="U22" s="624"/>
      <c r="V22" s="624"/>
      <c r="W22" s="624"/>
      <c r="X22" s="624"/>
      <c r="Y22" s="625"/>
      <c r="Z22" s="626">
        <v>38.200000000000003</v>
      </c>
      <c r="AA22" s="626"/>
      <c r="AB22" s="626"/>
      <c r="AC22" s="626"/>
      <c r="AD22" s="627">
        <v>4730685</v>
      </c>
      <c r="AE22" s="627"/>
      <c r="AF22" s="627"/>
      <c r="AG22" s="627"/>
      <c r="AH22" s="627"/>
      <c r="AI22" s="627"/>
      <c r="AJ22" s="627"/>
      <c r="AK22" s="627"/>
      <c r="AL22" s="628">
        <v>68.2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370239</v>
      </c>
      <c r="S23" s="624"/>
      <c r="T23" s="624"/>
      <c r="U23" s="624"/>
      <c r="V23" s="624"/>
      <c r="W23" s="624"/>
      <c r="X23" s="624"/>
      <c r="Y23" s="625"/>
      <c r="Z23" s="626">
        <v>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4720343</v>
      </c>
      <c r="CS24" s="613"/>
      <c r="CT24" s="613"/>
      <c r="CU24" s="613"/>
      <c r="CV24" s="613"/>
      <c r="CW24" s="613"/>
      <c r="CX24" s="613"/>
      <c r="CY24" s="614"/>
      <c r="CZ24" s="617">
        <v>40.200000000000003</v>
      </c>
      <c r="DA24" s="618"/>
      <c r="DB24" s="618"/>
      <c r="DC24" s="634"/>
      <c r="DD24" s="657">
        <v>3826488</v>
      </c>
      <c r="DE24" s="613"/>
      <c r="DF24" s="613"/>
      <c r="DG24" s="613"/>
      <c r="DH24" s="613"/>
      <c r="DI24" s="613"/>
      <c r="DJ24" s="613"/>
      <c r="DK24" s="614"/>
      <c r="DL24" s="657">
        <v>3570221</v>
      </c>
      <c r="DM24" s="613"/>
      <c r="DN24" s="613"/>
      <c r="DO24" s="613"/>
      <c r="DP24" s="613"/>
      <c r="DQ24" s="613"/>
      <c r="DR24" s="613"/>
      <c r="DS24" s="613"/>
      <c r="DT24" s="613"/>
      <c r="DU24" s="613"/>
      <c r="DV24" s="614"/>
      <c r="DW24" s="617">
        <v>51.3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7269724</v>
      </c>
      <c r="S25" s="624"/>
      <c r="T25" s="624"/>
      <c r="U25" s="624"/>
      <c r="V25" s="624"/>
      <c r="W25" s="624"/>
      <c r="X25" s="624"/>
      <c r="Y25" s="625"/>
      <c r="Z25" s="626">
        <v>58.7</v>
      </c>
      <c r="AA25" s="626"/>
      <c r="AB25" s="626"/>
      <c r="AC25" s="626"/>
      <c r="AD25" s="627">
        <v>6899485</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2231241</v>
      </c>
      <c r="CS25" s="653"/>
      <c r="CT25" s="653"/>
      <c r="CU25" s="653"/>
      <c r="CV25" s="653"/>
      <c r="CW25" s="653"/>
      <c r="CX25" s="653"/>
      <c r="CY25" s="654"/>
      <c r="CZ25" s="628">
        <v>19</v>
      </c>
      <c r="DA25" s="655"/>
      <c r="DB25" s="655"/>
      <c r="DC25" s="658"/>
      <c r="DD25" s="632">
        <v>2050346</v>
      </c>
      <c r="DE25" s="653"/>
      <c r="DF25" s="653"/>
      <c r="DG25" s="653"/>
      <c r="DH25" s="653"/>
      <c r="DI25" s="653"/>
      <c r="DJ25" s="653"/>
      <c r="DK25" s="654"/>
      <c r="DL25" s="632">
        <v>1985739</v>
      </c>
      <c r="DM25" s="653"/>
      <c r="DN25" s="653"/>
      <c r="DO25" s="653"/>
      <c r="DP25" s="653"/>
      <c r="DQ25" s="653"/>
      <c r="DR25" s="653"/>
      <c r="DS25" s="653"/>
      <c r="DT25" s="653"/>
      <c r="DU25" s="653"/>
      <c r="DV25" s="654"/>
      <c r="DW25" s="628">
        <v>28.5</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1371</v>
      </c>
      <c r="S26" s="624"/>
      <c r="T26" s="624"/>
      <c r="U26" s="624"/>
      <c r="V26" s="624"/>
      <c r="W26" s="624"/>
      <c r="X26" s="624"/>
      <c r="Y26" s="625"/>
      <c r="Z26" s="626">
        <v>0</v>
      </c>
      <c r="AA26" s="626"/>
      <c r="AB26" s="626"/>
      <c r="AC26" s="626"/>
      <c r="AD26" s="627">
        <v>1371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1408625</v>
      </c>
      <c r="CS26" s="624"/>
      <c r="CT26" s="624"/>
      <c r="CU26" s="624"/>
      <c r="CV26" s="624"/>
      <c r="CW26" s="624"/>
      <c r="CX26" s="624"/>
      <c r="CY26" s="625"/>
      <c r="CZ26" s="628">
        <v>12</v>
      </c>
      <c r="DA26" s="655"/>
      <c r="DB26" s="655"/>
      <c r="DC26" s="658"/>
      <c r="DD26" s="632">
        <v>1298833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15220</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1637577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1154659</v>
      </c>
      <c r="CS27" s="653"/>
      <c r="CT27" s="653"/>
      <c r="CU27" s="653"/>
      <c r="CV27" s="653"/>
      <c r="CW27" s="653"/>
      <c r="CX27" s="653"/>
      <c r="CY27" s="654"/>
      <c r="CZ27" s="628">
        <v>9.8000000000000007</v>
      </c>
      <c r="DA27" s="655"/>
      <c r="DB27" s="655"/>
      <c r="DC27" s="658"/>
      <c r="DD27" s="632">
        <v>465115</v>
      </c>
      <c r="DE27" s="653"/>
      <c r="DF27" s="653"/>
      <c r="DG27" s="653"/>
      <c r="DH27" s="653"/>
      <c r="DI27" s="653"/>
      <c r="DJ27" s="653"/>
      <c r="DK27" s="654"/>
      <c r="DL27" s="632">
        <v>273455</v>
      </c>
      <c r="DM27" s="653"/>
      <c r="DN27" s="653"/>
      <c r="DO27" s="653"/>
      <c r="DP27" s="653"/>
      <c r="DQ27" s="653"/>
      <c r="DR27" s="653"/>
      <c r="DS27" s="653"/>
      <c r="DT27" s="653"/>
      <c r="DU27" s="653"/>
      <c r="DV27" s="654"/>
      <c r="DW27" s="628">
        <v>3.9</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87178</v>
      </c>
      <c r="S28" s="624"/>
      <c r="T28" s="624"/>
      <c r="U28" s="624"/>
      <c r="V28" s="624"/>
      <c r="W28" s="624"/>
      <c r="X28" s="624"/>
      <c r="Y28" s="625"/>
      <c r="Z28" s="626">
        <v>0.7</v>
      </c>
      <c r="AA28" s="626"/>
      <c r="AB28" s="626"/>
      <c r="AC28" s="626"/>
      <c r="AD28" s="627">
        <v>21867</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1334443</v>
      </c>
      <c r="CS28" s="624"/>
      <c r="CT28" s="624"/>
      <c r="CU28" s="624"/>
      <c r="CV28" s="624"/>
      <c r="CW28" s="624"/>
      <c r="CX28" s="624"/>
      <c r="CY28" s="625"/>
      <c r="CZ28" s="628">
        <v>11.4</v>
      </c>
      <c r="DA28" s="655"/>
      <c r="DB28" s="655"/>
      <c r="DC28" s="658"/>
      <c r="DD28" s="632">
        <v>1311027</v>
      </c>
      <c r="DE28" s="624"/>
      <c r="DF28" s="624"/>
      <c r="DG28" s="624"/>
      <c r="DH28" s="624"/>
      <c r="DI28" s="624"/>
      <c r="DJ28" s="624"/>
      <c r="DK28" s="625"/>
      <c r="DL28" s="632">
        <v>1311027</v>
      </c>
      <c r="DM28" s="624"/>
      <c r="DN28" s="624"/>
      <c r="DO28" s="624"/>
      <c r="DP28" s="624"/>
      <c r="DQ28" s="624"/>
      <c r="DR28" s="624"/>
      <c r="DS28" s="624"/>
      <c r="DT28" s="624"/>
      <c r="DU28" s="624"/>
      <c r="DV28" s="625"/>
      <c r="DW28" s="628">
        <v>18.8</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44657</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1334443</v>
      </c>
      <c r="CS29" s="653"/>
      <c r="CT29" s="653"/>
      <c r="CU29" s="653"/>
      <c r="CV29" s="653"/>
      <c r="CW29" s="653"/>
      <c r="CX29" s="653"/>
      <c r="CY29" s="654"/>
      <c r="CZ29" s="628">
        <v>11.4</v>
      </c>
      <c r="DA29" s="655"/>
      <c r="DB29" s="655"/>
      <c r="DC29" s="658"/>
      <c r="DD29" s="632">
        <v>1311027</v>
      </c>
      <c r="DE29" s="653"/>
      <c r="DF29" s="653"/>
      <c r="DG29" s="653"/>
      <c r="DH29" s="653"/>
      <c r="DI29" s="653"/>
      <c r="DJ29" s="653"/>
      <c r="DK29" s="654"/>
      <c r="DL29" s="632">
        <v>1311027</v>
      </c>
      <c r="DM29" s="653"/>
      <c r="DN29" s="653"/>
      <c r="DO29" s="653"/>
      <c r="DP29" s="653"/>
      <c r="DQ29" s="653"/>
      <c r="DR29" s="653"/>
      <c r="DS29" s="653"/>
      <c r="DT29" s="653"/>
      <c r="DU29" s="653"/>
      <c r="DV29" s="654"/>
      <c r="DW29" s="628">
        <v>18.8</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1028027</v>
      </c>
      <c r="S30" s="624"/>
      <c r="T30" s="624"/>
      <c r="U30" s="624"/>
      <c r="V30" s="624"/>
      <c r="W30" s="624"/>
      <c r="X30" s="624"/>
      <c r="Y30" s="625"/>
      <c r="Z30" s="626">
        <v>8.3000000000000007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1309557</v>
      </c>
      <c r="CS30" s="624"/>
      <c r="CT30" s="624"/>
      <c r="CU30" s="624"/>
      <c r="CV30" s="624"/>
      <c r="CW30" s="624"/>
      <c r="CX30" s="624"/>
      <c r="CY30" s="625"/>
      <c r="CZ30" s="628">
        <v>11.2</v>
      </c>
      <c r="DA30" s="655"/>
      <c r="DB30" s="655"/>
      <c r="DC30" s="658"/>
      <c r="DD30" s="632">
        <v>1287190</v>
      </c>
      <c r="DE30" s="624"/>
      <c r="DF30" s="624"/>
      <c r="DG30" s="624"/>
      <c r="DH30" s="624"/>
      <c r="DI30" s="624"/>
      <c r="DJ30" s="624"/>
      <c r="DK30" s="625"/>
      <c r="DL30" s="632">
        <v>1287190</v>
      </c>
      <c r="DM30" s="624"/>
      <c r="DN30" s="624"/>
      <c r="DO30" s="624"/>
      <c r="DP30" s="624"/>
      <c r="DQ30" s="624"/>
      <c r="DR30" s="624"/>
      <c r="DS30" s="624"/>
      <c r="DT30" s="624"/>
      <c r="DU30" s="624"/>
      <c r="DV30" s="625"/>
      <c r="DW30" s="628">
        <v>18.5</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98.8</v>
      </c>
      <c r="BH31" s="667"/>
      <c r="BI31" s="667"/>
      <c r="BJ31" s="667"/>
      <c r="BK31" s="667"/>
      <c r="BL31" s="667"/>
      <c r="BM31" s="618">
        <v>93.9</v>
      </c>
      <c r="BN31" s="667"/>
      <c r="BO31" s="667"/>
      <c r="BP31" s="667"/>
      <c r="BQ31" s="668"/>
      <c r="BR31" s="670">
        <v>98.7</v>
      </c>
      <c r="BS31" s="667"/>
      <c r="BT31" s="667"/>
      <c r="BU31" s="667"/>
      <c r="BV31" s="667"/>
      <c r="BW31" s="667"/>
      <c r="BX31" s="618">
        <v>93.8</v>
      </c>
      <c r="BY31" s="667"/>
      <c r="BZ31" s="667"/>
      <c r="CA31" s="667"/>
      <c r="CB31" s="668"/>
      <c r="CD31" s="663"/>
      <c r="CE31" s="664"/>
      <c r="CF31" s="620" t="s">
        <v>300</v>
      </c>
      <c r="CG31" s="621"/>
      <c r="CH31" s="621"/>
      <c r="CI31" s="621"/>
      <c r="CJ31" s="621"/>
      <c r="CK31" s="621"/>
      <c r="CL31" s="621"/>
      <c r="CM31" s="621"/>
      <c r="CN31" s="621"/>
      <c r="CO31" s="621"/>
      <c r="CP31" s="621"/>
      <c r="CQ31" s="622"/>
      <c r="CR31" s="623">
        <v>24886</v>
      </c>
      <c r="CS31" s="653"/>
      <c r="CT31" s="653"/>
      <c r="CU31" s="653"/>
      <c r="CV31" s="653"/>
      <c r="CW31" s="653"/>
      <c r="CX31" s="653"/>
      <c r="CY31" s="654"/>
      <c r="CZ31" s="628">
        <v>0.2</v>
      </c>
      <c r="DA31" s="655"/>
      <c r="DB31" s="655"/>
      <c r="DC31" s="658"/>
      <c r="DD31" s="632">
        <v>23837</v>
      </c>
      <c r="DE31" s="653"/>
      <c r="DF31" s="653"/>
      <c r="DG31" s="653"/>
      <c r="DH31" s="653"/>
      <c r="DI31" s="653"/>
      <c r="DJ31" s="653"/>
      <c r="DK31" s="654"/>
      <c r="DL31" s="632">
        <v>23837</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1045916</v>
      </c>
      <c r="S32" s="624"/>
      <c r="T32" s="624"/>
      <c r="U32" s="624"/>
      <c r="V32" s="624"/>
      <c r="W32" s="624"/>
      <c r="X32" s="624"/>
      <c r="Y32" s="625"/>
      <c r="Z32" s="626">
        <v>8.4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53"/>
      <c r="BI32" s="653"/>
      <c r="BJ32" s="653"/>
      <c r="BK32" s="653"/>
      <c r="BL32" s="653"/>
      <c r="BM32" s="629">
        <v>97.9</v>
      </c>
      <c r="BN32" s="653"/>
      <c r="BO32" s="653"/>
      <c r="BP32" s="653"/>
      <c r="BQ32" s="669"/>
      <c r="BR32" s="680">
        <v>99.3</v>
      </c>
      <c r="BS32" s="653"/>
      <c r="BT32" s="653"/>
      <c r="BU32" s="653"/>
      <c r="BV32" s="653"/>
      <c r="BW32" s="653"/>
      <c r="BX32" s="629">
        <v>97.9</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54301</v>
      </c>
      <c r="S33" s="624"/>
      <c r="T33" s="624"/>
      <c r="U33" s="624"/>
      <c r="V33" s="624"/>
      <c r="W33" s="624"/>
      <c r="X33" s="624"/>
      <c r="Y33" s="625"/>
      <c r="Z33" s="626">
        <v>0.4</v>
      </c>
      <c r="AA33" s="626"/>
      <c r="AB33" s="626"/>
      <c r="AC33" s="626"/>
      <c r="AD33" s="627">
        <v>2890</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98.4</v>
      </c>
      <c r="BH33" s="682"/>
      <c r="BI33" s="682"/>
      <c r="BJ33" s="682"/>
      <c r="BK33" s="682"/>
      <c r="BL33" s="682"/>
      <c r="BM33" s="683">
        <v>90.7</v>
      </c>
      <c r="BN33" s="682"/>
      <c r="BO33" s="682"/>
      <c r="BP33" s="682"/>
      <c r="BQ33" s="684"/>
      <c r="BR33" s="681">
        <v>98.2</v>
      </c>
      <c r="BS33" s="682"/>
      <c r="BT33" s="682"/>
      <c r="BU33" s="682"/>
      <c r="BV33" s="682"/>
      <c r="BW33" s="682"/>
      <c r="BX33" s="683">
        <v>90.3</v>
      </c>
      <c r="BY33" s="682"/>
      <c r="BZ33" s="682"/>
      <c r="CA33" s="682"/>
      <c r="CB33" s="684"/>
      <c r="CD33" s="620" t="s">
        <v>307</v>
      </c>
      <c r="CE33" s="621"/>
      <c r="CF33" s="621"/>
      <c r="CG33" s="621"/>
      <c r="CH33" s="621"/>
      <c r="CI33" s="621"/>
      <c r="CJ33" s="621"/>
      <c r="CK33" s="621"/>
      <c r="CL33" s="621"/>
      <c r="CM33" s="621"/>
      <c r="CN33" s="621"/>
      <c r="CO33" s="621"/>
      <c r="CP33" s="621"/>
      <c r="CQ33" s="622"/>
      <c r="CR33" s="623">
        <v>5683563</v>
      </c>
      <c r="CS33" s="653"/>
      <c r="CT33" s="653"/>
      <c r="CU33" s="653"/>
      <c r="CV33" s="653"/>
      <c r="CW33" s="653"/>
      <c r="CX33" s="653"/>
      <c r="CY33" s="654"/>
      <c r="CZ33" s="628">
        <v>48.4</v>
      </c>
      <c r="DA33" s="655"/>
      <c r="DB33" s="655"/>
      <c r="DC33" s="658"/>
      <c r="DD33" s="632">
        <v>3688797</v>
      </c>
      <c r="DE33" s="653"/>
      <c r="DF33" s="653"/>
      <c r="DG33" s="653"/>
      <c r="DH33" s="653"/>
      <c r="DI33" s="653"/>
      <c r="DJ33" s="653"/>
      <c r="DK33" s="654"/>
      <c r="DL33" s="632">
        <v>2973696</v>
      </c>
      <c r="DM33" s="653"/>
      <c r="DN33" s="653"/>
      <c r="DO33" s="653"/>
      <c r="DP33" s="653"/>
      <c r="DQ33" s="653"/>
      <c r="DR33" s="653"/>
      <c r="DS33" s="653"/>
      <c r="DT33" s="653"/>
      <c r="DU33" s="653"/>
      <c r="DV33" s="654"/>
      <c r="DW33" s="628">
        <v>42.7</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559458</v>
      </c>
      <c r="S34" s="624"/>
      <c r="T34" s="624"/>
      <c r="U34" s="624"/>
      <c r="V34" s="624"/>
      <c r="W34" s="624"/>
      <c r="X34" s="624"/>
      <c r="Y34" s="625"/>
      <c r="Z34" s="626">
        <v>4.5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2237926</v>
      </c>
      <c r="CS34" s="624"/>
      <c r="CT34" s="624"/>
      <c r="CU34" s="624"/>
      <c r="CV34" s="624"/>
      <c r="CW34" s="624"/>
      <c r="CX34" s="624"/>
      <c r="CY34" s="625"/>
      <c r="CZ34" s="628">
        <v>19.100000000000001</v>
      </c>
      <c r="DA34" s="655"/>
      <c r="DB34" s="655"/>
      <c r="DC34" s="658"/>
      <c r="DD34" s="632">
        <v>1372071</v>
      </c>
      <c r="DE34" s="624"/>
      <c r="DF34" s="624"/>
      <c r="DG34" s="624"/>
      <c r="DH34" s="624"/>
      <c r="DI34" s="624"/>
      <c r="DJ34" s="624"/>
      <c r="DK34" s="625"/>
      <c r="DL34" s="632">
        <v>1120354</v>
      </c>
      <c r="DM34" s="624"/>
      <c r="DN34" s="624"/>
      <c r="DO34" s="624"/>
      <c r="DP34" s="624"/>
      <c r="DQ34" s="624"/>
      <c r="DR34" s="624"/>
      <c r="DS34" s="624"/>
      <c r="DT34" s="624"/>
      <c r="DU34" s="624"/>
      <c r="DV34" s="625"/>
      <c r="DW34" s="628">
        <v>16.100000000000001</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588586</v>
      </c>
      <c r="S35" s="624"/>
      <c r="T35" s="624"/>
      <c r="U35" s="624"/>
      <c r="V35" s="624"/>
      <c r="W35" s="624"/>
      <c r="X35" s="624"/>
      <c r="Y35" s="625"/>
      <c r="Z35" s="626">
        <v>4.8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161254</v>
      </c>
      <c r="CS35" s="653"/>
      <c r="CT35" s="653"/>
      <c r="CU35" s="653"/>
      <c r="CV35" s="653"/>
      <c r="CW35" s="653"/>
      <c r="CX35" s="653"/>
      <c r="CY35" s="654"/>
      <c r="CZ35" s="628">
        <v>1.4</v>
      </c>
      <c r="DA35" s="655"/>
      <c r="DB35" s="655"/>
      <c r="DC35" s="658"/>
      <c r="DD35" s="632">
        <v>133336</v>
      </c>
      <c r="DE35" s="653"/>
      <c r="DF35" s="653"/>
      <c r="DG35" s="653"/>
      <c r="DH35" s="653"/>
      <c r="DI35" s="653"/>
      <c r="DJ35" s="653"/>
      <c r="DK35" s="654"/>
      <c r="DL35" s="632">
        <v>127936</v>
      </c>
      <c r="DM35" s="653"/>
      <c r="DN35" s="653"/>
      <c r="DO35" s="653"/>
      <c r="DP35" s="653"/>
      <c r="DQ35" s="653"/>
      <c r="DR35" s="653"/>
      <c r="DS35" s="653"/>
      <c r="DT35" s="653"/>
      <c r="DU35" s="653"/>
      <c r="DV35" s="654"/>
      <c r="DW35" s="628">
        <v>1.8</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709116</v>
      </c>
      <c r="S36" s="624"/>
      <c r="T36" s="624"/>
      <c r="U36" s="624"/>
      <c r="V36" s="624"/>
      <c r="W36" s="624"/>
      <c r="X36" s="624"/>
      <c r="Y36" s="625"/>
      <c r="Z36" s="626">
        <v>5.7</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1483409</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1462</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1458462</v>
      </c>
      <c r="CS36" s="624"/>
      <c r="CT36" s="624"/>
      <c r="CU36" s="624"/>
      <c r="CV36" s="624"/>
      <c r="CW36" s="624"/>
      <c r="CX36" s="624"/>
      <c r="CY36" s="625"/>
      <c r="CZ36" s="628">
        <v>12.4</v>
      </c>
      <c r="DA36" s="655"/>
      <c r="DB36" s="655"/>
      <c r="DC36" s="658"/>
      <c r="DD36" s="632">
        <v>814745</v>
      </c>
      <c r="DE36" s="624"/>
      <c r="DF36" s="624"/>
      <c r="DG36" s="624"/>
      <c r="DH36" s="624"/>
      <c r="DI36" s="624"/>
      <c r="DJ36" s="624"/>
      <c r="DK36" s="625"/>
      <c r="DL36" s="632">
        <v>520930</v>
      </c>
      <c r="DM36" s="624"/>
      <c r="DN36" s="624"/>
      <c r="DO36" s="624"/>
      <c r="DP36" s="624"/>
      <c r="DQ36" s="624"/>
      <c r="DR36" s="624"/>
      <c r="DS36" s="624"/>
      <c r="DT36" s="624"/>
      <c r="DU36" s="624"/>
      <c r="DV36" s="625"/>
      <c r="DW36" s="628">
        <v>7.5</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92673</v>
      </c>
      <c r="S37" s="624"/>
      <c r="T37" s="624"/>
      <c r="U37" s="624"/>
      <c r="V37" s="624"/>
      <c r="W37" s="624"/>
      <c r="X37" s="624"/>
      <c r="Y37" s="625"/>
      <c r="Z37" s="626">
        <v>0.7</v>
      </c>
      <c r="AA37" s="626"/>
      <c r="AB37" s="626"/>
      <c r="AC37" s="626"/>
      <c r="AD37" s="627">
        <v>9047</v>
      </c>
      <c r="AE37" s="627"/>
      <c r="AF37" s="627"/>
      <c r="AG37" s="627"/>
      <c r="AH37" s="627"/>
      <c r="AI37" s="627"/>
      <c r="AJ37" s="627"/>
      <c r="AK37" s="627"/>
      <c r="AL37" s="628">
        <v>0.1</v>
      </c>
      <c r="AM37" s="629"/>
      <c r="AN37" s="629"/>
      <c r="AO37" s="630"/>
      <c r="AQ37" s="689" t="s">
        <v>319</v>
      </c>
      <c r="AR37" s="690"/>
      <c r="AS37" s="690"/>
      <c r="AT37" s="690"/>
      <c r="AU37" s="690"/>
      <c r="AV37" s="690"/>
      <c r="AW37" s="690"/>
      <c r="AX37" s="690"/>
      <c r="AY37" s="691"/>
      <c r="AZ37" s="623">
        <v>560900</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-30220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379344</v>
      </c>
      <c r="CS37" s="653"/>
      <c r="CT37" s="653"/>
      <c r="CU37" s="653"/>
      <c r="CV37" s="653"/>
      <c r="CW37" s="653"/>
      <c r="CX37" s="653"/>
      <c r="CY37" s="654"/>
      <c r="CZ37" s="628">
        <v>3.2</v>
      </c>
      <c r="DA37" s="655"/>
      <c r="DB37" s="655"/>
      <c r="DC37" s="658"/>
      <c r="DD37" s="632">
        <v>379344</v>
      </c>
      <c r="DE37" s="653"/>
      <c r="DF37" s="653"/>
      <c r="DG37" s="653"/>
      <c r="DH37" s="653"/>
      <c r="DI37" s="653"/>
      <c r="DJ37" s="653"/>
      <c r="DK37" s="654"/>
      <c r="DL37" s="632">
        <v>338176</v>
      </c>
      <c r="DM37" s="653"/>
      <c r="DN37" s="653"/>
      <c r="DO37" s="653"/>
      <c r="DP37" s="653"/>
      <c r="DQ37" s="653"/>
      <c r="DR37" s="653"/>
      <c r="DS37" s="653"/>
      <c r="DT37" s="653"/>
      <c r="DU37" s="653"/>
      <c r="DV37" s="654"/>
      <c r="DW37" s="628">
        <v>4.9000000000000004</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894500</v>
      </c>
      <c r="S38" s="624"/>
      <c r="T38" s="624"/>
      <c r="U38" s="624"/>
      <c r="V38" s="624"/>
      <c r="W38" s="624"/>
      <c r="X38" s="624"/>
      <c r="Y38" s="625"/>
      <c r="Z38" s="626">
        <v>7.2</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28195</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2231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1455214</v>
      </c>
      <c r="CS38" s="624"/>
      <c r="CT38" s="624"/>
      <c r="CU38" s="624"/>
      <c r="CV38" s="624"/>
      <c r="CW38" s="624"/>
      <c r="CX38" s="624"/>
      <c r="CY38" s="625"/>
      <c r="CZ38" s="628">
        <v>12.4</v>
      </c>
      <c r="DA38" s="655"/>
      <c r="DB38" s="655"/>
      <c r="DC38" s="658"/>
      <c r="DD38" s="632">
        <v>1304968</v>
      </c>
      <c r="DE38" s="624"/>
      <c r="DF38" s="624"/>
      <c r="DG38" s="624"/>
      <c r="DH38" s="624"/>
      <c r="DI38" s="624"/>
      <c r="DJ38" s="624"/>
      <c r="DK38" s="625"/>
      <c r="DL38" s="632">
        <v>1204476</v>
      </c>
      <c r="DM38" s="624"/>
      <c r="DN38" s="624"/>
      <c r="DO38" s="624"/>
      <c r="DP38" s="624"/>
      <c r="DQ38" s="624"/>
      <c r="DR38" s="624"/>
      <c r="DS38" s="624"/>
      <c r="DT38" s="624"/>
      <c r="DU38" s="624"/>
      <c r="DV38" s="625"/>
      <c r="DW38" s="628">
        <v>17.3</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18763</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3539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345403</v>
      </c>
      <c r="CS39" s="653"/>
      <c r="CT39" s="653"/>
      <c r="CU39" s="653"/>
      <c r="CV39" s="653"/>
      <c r="CW39" s="653"/>
      <c r="CX39" s="653"/>
      <c r="CY39" s="654"/>
      <c r="CZ39" s="628">
        <v>2.9</v>
      </c>
      <c r="DA39" s="655"/>
      <c r="DB39" s="655"/>
      <c r="DC39" s="658"/>
      <c r="DD39" s="632">
        <v>42079</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31400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88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25304</v>
      </c>
      <c r="CS40" s="624"/>
      <c r="CT40" s="624"/>
      <c r="CU40" s="624"/>
      <c r="CV40" s="624"/>
      <c r="CW40" s="624"/>
      <c r="CX40" s="624"/>
      <c r="CY40" s="625"/>
      <c r="CZ40" s="628">
        <v>0.2</v>
      </c>
      <c r="DA40" s="655"/>
      <c r="DB40" s="655"/>
      <c r="DC40" s="658"/>
      <c r="DD40" s="632">
        <v>21598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12390727</v>
      </c>
      <c r="S41" s="699"/>
      <c r="T41" s="699"/>
      <c r="U41" s="699"/>
      <c r="V41" s="699"/>
      <c r="W41" s="699"/>
      <c r="X41" s="699"/>
      <c r="Y41" s="700"/>
      <c r="Z41" s="701">
        <v>100</v>
      </c>
      <c r="AA41" s="701"/>
      <c r="AB41" s="701"/>
      <c r="AC41" s="701"/>
      <c r="AD41" s="702">
        <v>6934660</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222043</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653508</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405</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1340755</v>
      </c>
      <c r="CS42" s="653"/>
      <c r="CT42" s="653"/>
      <c r="CU42" s="653"/>
      <c r="CV42" s="653"/>
      <c r="CW42" s="653"/>
      <c r="CX42" s="653"/>
      <c r="CY42" s="654"/>
      <c r="CZ42" s="628">
        <v>11.4</v>
      </c>
      <c r="DA42" s="655"/>
      <c r="DB42" s="655"/>
      <c r="DC42" s="658"/>
      <c r="DD42" s="632">
        <v>136378</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2590</v>
      </c>
      <c r="CS43" s="653"/>
      <c r="CT43" s="653"/>
      <c r="CU43" s="653"/>
      <c r="CV43" s="653"/>
      <c r="CW43" s="653"/>
      <c r="CX43" s="653"/>
      <c r="CY43" s="654"/>
      <c r="CZ43" s="628">
        <v>0</v>
      </c>
      <c r="DA43" s="655"/>
      <c r="DB43" s="655"/>
      <c r="DC43" s="658"/>
      <c r="DD43" s="632">
        <v>2590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1333960</v>
      </c>
      <c r="CS44" s="624"/>
      <c r="CT44" s="624"/>
      <c r="CU44" s="624"/>
      <c r="CV44" s="624"/>
      <c r="CW44" s="624"/>
      <c r="CX44" s="624"/>
      <c r="CY44" s="625"/>
      <c r="CZ44" s="628">
        <v>11.4</v>
      </c>
      <c r="DA44" s="629"/>
      <c r="DB44" s="629"/>
      <c r="DC44" s="635"/>
      <c r="DD44" s="632">
        <v>134032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390655</v>
      </c>
      <c r="CS45" s="653"/>
      <c r="CT45" s="653"/>
      <c r="CU45" s="653"/>
      <c r="CV45" s="653"/>
      <c r="CW45" s="653"/>
      <c r="CX45" s="653"/>
      <c r="CY45" s="654"/>
      <c r="CZ45" s="628">
        <v>3.3</v>
      </c>
      <c r="DA45" s="655"/>
      <c r="DB45" s="655"/>
      <c r="DC45" s="658"/>
      <c r="DD45" s="632">
        <v>9006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847528</v>
      </c>
      <c r="CS46" s="624"/>
      <c r="CT46" s="624"/>
      <c r="CU46" s="624"/>
      <c r="CV46" s="624"/>
      <c r="CW46" s="624"/>
      <c r="CX46" s="624"/>
      <c r="CY46" s="625"/>
      <c r="CZ46" s="628">
        <v>7.2</v>
      </c>
      <c r="DA46" s="629"/>
      <c r="DB46" s="629"/>
      <c r="DC46" s="635"/>
      <c r="DD46" s="632">
        <v>89841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6795</v>
      </c>
      <c r="CS47" s="653"/>
      <c r="CT47" s="653"/>
      <c r="CU47" s="653"/>
      <c r="CV47" s="653"/>
      <c r="CW47" s="653"/>
      <c r="CX47" s="653"/>
      <c r="CY47" s="654"/>
      <c r="CZ47" s="628">
        <v>0.1</v>
      </c>
      <c r="DA47" s="655"/>
      <c r="DB47" s="655"/>
      <c r="DC47" s="658"/>
      <c r="DD47" s="632">
        <v>2346</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11744661</v>
      </c>
      <c r="CS49" s="682"/>
      <c r="CT49" s="682"/>
      <c r="CU49" s="682"/>
      <c r="CV49" s="682"/>
      <c r="CW49" s="682"/>
      <c r="CX49" s="682"/>
      <c r="CY49" s="711"/>
      <c r="CZ49" s="703">
        <v>100</v>
      </c>
      <c r="DA49" s="712"/>
      <c r="DB49" s="712"/>
      <c r="DC49" s="713"/>
      <c r="DD49" s="714">
        <v>7651663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4c/zHU/LC9xLqB6wiG4QBcIg+S+PaKNg4AxBdpfOhqh7iAIM3uMfhocbK523QycMCRMLGc+dyBYUNS+5brX2HA==" saltValue="QqOWQITLDqI+Toe7tdO9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12379</v>
      </c>
      <c r="R7" s="753"/>
      <c r="S7" s="753"/>
      <c r="T7" s="753"/>
      <c r="U7" s="753"/>
      <c r="V7" s="753">
        <v>11733</v>
      </c>
      <c r="W7" s="753"/>
      <c r="X7" s="753"/>
      <c r="Y7" s="753"/>
      <c r="Z7" s="753"/>
      <c r="AA7" s="753">
        <v>646</v>
      </c>
      <c r="AB7" s="753"/>
      <c r="AC7" s="753"/>
      <c r="AD7" s="753"/>
      <c r="AE7" s="754"/>
      <c r="AF7" s="755">
        <v>424</v>
      </c>
      <c r="AG7" s="756"/>
      <c r="AH7" s="756"/>
      <c r="AI7" s="756"/>
      <c r="AJ7" s="757"/>
      <c r="AK7" s="758">
        <v>587</v>
      </c>
      <c r="AL7" s="759"/>
      <c r="AM7" s="759"/>
      <c r="AN7" s="759"/>
      <c r="AO7" s="759"/>
      <c r="AP7" s="759">
        <v>7922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0</v>
      </c>
      <c r="CI7" s="744"/>
      <c r="CJ7" s="744"/>
      <c r="CK7" s="744"/>
      <c r="CL7" s="745"/>
      <c r="CM7" s="743">
        <v>9</v>
      </c>
      <c r="CN7" s="744"/>
      <c r="CO7" s="744"/>
      <c r="CP7" s="744"/>
      <c r="CQ7" s="745"/>
      <c r="CR7" s="743">
        <v>3</v>
      </c>
      <c r="CS7" s="744"/>
      <c r="CT7" s="744"/>
      <c r="CU7" s="744"/>
      <c r="CV7" s="745"/>
      <c r="CW7" s="743">
        <v>16</v>
      </c>
      <c r="CX7" s="744"/>
      <c r="CY7" s="744"/>
      <c r="CZ7" s="744"/>
      <c r="DA7" s="745"/>
      <c r="DB7" s="743" t="s">
        <v>494</v>
      </c>
      <c r="DC7" s="744"/>
      <c r="DD7" s="744"/>
      <c r="DE7" s="744"/>
      <c r="DF7" s="745"/>
      <c r="DG7" s="743" t="s">
        <v>494</v>
      </c>
      <c r="DH7" s="744"/>
      <c r="DI7" s="744"/>
      <c r="DJ7" s="744"/>
      <c r="DK7" s="745"/>
      <c r="DL7" s="743" t="s">
        <v>494</v>
      </c>
      <c r="DM7" s="744"/>
      <c r="DN7" s="744"/>
      <c r="DO7" s="744"/>
      <c r="DP7" s="745"/>
      <c r="DQ7" s="743" t="s">
        <v>494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t="s">
        <v>556</v>
      </c>
      <c r="AB8" s="784"/>
      <c r="AC8" s="784"/>
      <c r="AD8" s="784"/>
      <c r="AE8" s="785"/>
      <c r="AF8" s="786" t="s">
        <v>122</v>
      </c>
      <c r="AG8" s="787"/>
      <c r="AH8" s="787"/>
      <c r="AI8" s="787"/>
      <c r="AJ8" s="788"/>
      <c r="AK8" s="769" t="s">
        <v>556</v>
      </c>
      <c r="AL8" s="770"/>
      <c r="AM8" s="770"/>
      <c r="AN8" s="770"/>
      <c r="AO8" s="770"/>
      <c r="AP8" s="770" t="s">
        <v>556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-3</v>
      </c>
      <c r="CI8" s="777"/>
      <c r="CJ8" s="777"/>
      <c r="CK8" s="777"/>
      <c r="CL8" s="778"/>
      <c r="CM8" s="776">
        <v>67</v>
      </c>
      <c r="CN8" s="777"/>
      <c r="CO8" s="777"/>
      <c r="CP8" s="777"/>
      <c r="CQ8" s="778"/>
      <c r="CR8" s="776">
        <v>11</v>
      </c>
      <c r="CS8" s="777"/>
      <c r="CT8" s="777"/>
      <c r="CU8" s="777"/>
      <c r="CV8" s="778"/>
      <c r="CW8" s="776">
        <v>12</v>
      </c>
      <c r="CX8" s="777"/>
      <c r="CY8" s="777"/>
      <c r="CZ8" s="777"/>
      <c r="DA8" s="778"/>
      <c r="DB8" s="776" t="s">
        <v>494</v>
      </c>
      <c r="DC8" s="777"/>
      <c r="DD8" s="777"/>
      <c r="DE8" s="777"/>
      <c r="DF8" s="778"/>
      <c r="DG8" s="776" t="s">
        <v>494</v>
      </c>
      <c r="DH8" s="777"/>
      <c r="DI8" s="777"/>
      <c r="DJ8" s="777"/>
      <c r="DK8" s="778"/>
      <c r="DL8" s="776" t="s">
        <v>494</v>
      </c>
      <c r="DM8" s="777"/>
      <c r="DN8" s="777"/>
      <c r="DO8" s="777"/>
      <c r="DP8" s="778"/>
      <c r="DQ8" s="776" t="s">
        <v>494</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25</v>
      </c>
      <c r="R9" s="784"/>
      <c r="S9" s="784"/>
      <c r="T9" s="784"/>
      <c r="U9" s="784"/>
      <c r="V9" s="784">
        <v>25</v>
      </c>
      <c r="W9" s="784"/>
      <c r="X9" s="784"/>
      <c r="Y9" s="784"/>
      <c r="Z9" s="784"/>
      <c r="AA9" s="784">
        <v>0</v>
      </c>
      <c r="AB9" s="784"/>
      <c r="AC9" s="784"/>
      <c r="AD9" s="784"/>
      <c r="AE9" s="785"/>
      <c r="AF9" s="786">
        <v>0</v>
      </c>
      <c r="AG9" s="787"/>
      <c r="AH9" s="787"/>
      <c r="AI9" s="787"/>
      <c r="AJ9" s="788"/>
      <c r="AK9" s="769">
        <v>16</v>
      </c>
      <c r="AL9" s="770"/>
      <c r="AM9" s="770"/>
      <c r="AN9" s="770"/>
      <c r="AO9" s="770"/>
      <c r="AP9" s="770" t="s">
        <v>556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424</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1987</v>
      </c>
      <c r="R28" s="823"/>
      <c r="S28" s="823"/>
      <c r="T28" s="823"/>
      <c r="U28" s="823"/>
      <c r="V28" s="823">
        <v>1985</v>
      </c>
      <c r="W28" s="823"/>
      <c r="X28" s="823"/>
      <c r="Y28" s="823"/>
      <c r="Z28" s="823"/>
      <c r="AA28" s="823">
        <v>1</v>
      </c>
      <c r="AB28" s="823"/>
      <c r="AC28" s="823"/>
      <c r="AD28" s="823"/>
      <c r="AE28" s="824"/>
      <c r="AF28" s="825">
        <v>1</v>
      </c>
      <c r="AG28" s="823"/>
      <c r="AH28" s="823"/>
      <c r="AI28" s="823"/>
      <c r="AJ28" s="826"/>
      <c r="AK28" s="827">
        <v>210</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315</v>
      </c>
      <c r="R29" s="784"/>
      <c r="S29" s="784"/>
      <c r="T29" s="784"/>
      <c r="U29" s="784"/>
      <c r="V29" s="784">
        <v>315</v>
      </c>
      <c r="W29" s="784"/>
      <c r="X29" s="784"/>
      <c r="Y29" s="784"/>
      <c r="Z29" s="784"/>
      <c r="AA29" s="784" t="s">
        <v>556</v>
      </c>
      <c r="AB29" s="784"/>
      <c r="AC29" s="784"/>
      <c r="AD29" s="784"/>
      <c r="AE29" s="785"/>
      <c r="AF29" s="786" t="s">
        <v>122</v>
      </c>
      <c r="AG29" s="787"/>
      <c r="AH29" s="787"/>
      <c r="AI29" s="787"/>
      <c r="AJ29" s="788"/>
      <c r="AK29" s="834">
        <v>63</v>
      </c>
      <c r="AL29" s="830"/>
      <c r="AM29" s="830"/>
      <c r="AN29" s="830"/>
      <c r="AO29" s="830"/>
      <c r="AP29" s="830">
        <v>173</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487</v>
      </c>
      <c r="R30" s="784"/>
      <c r="S30" s="784"/>
      <c r="T30" s="784"/>
      <c r="U30" s="784"/>
      <c r="V30" s="784">
        <v>487</v>
      </c>
      <c r="W30" s="784"/>
      <c r="X30" s="784"/>
      <c r="Y30" s="784"/>
      <c r="Z30" s="784"/>
      <c r="AA30" s="784">
        <v>1</v>
      </c>
      <c r="AB30" s="784"/>
      <c r="AC30" s="784"/>
      <c r="AD30" s="784"/>
      <c r="AE30" s="785"/>
      <c r="AF30" s="786">
        <v>1</v>
      </c>
      <c r="AG30" s="787"/>
      <c r="AH30" s="787"/>
      <c r="AI30" s="787"/>
      <c r="AJ30" s="788"/>
      <c r="AK30" s="834">
        <v>78</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2445</v>
      </c>
      <c r="R31" s="784"/>
      <c r="S31" s="784"/>
      <c r="T31" s="784"/>
      <c r="U31" s="784"/>
      <c r="V31" s="784">
        <v>2307</v>
      </c>
      <c r="W31" s="784"/>
      <c r="X31" s="784"/>
      <c r="Y31" s="784"/>
      <c r="Z31" s="784"/>
      <c r="AA31" s="784">
        <v>138</v>
      </c>
      <c r="AB31" s="784"/>
      <c r="AC31" s="784"/>
      <c r="AD31" s="784"/>
      <c r="AE31" s="785"/>
      <c r="AF31" s="786">
        <v>138</v>
      </c>
      <c r="AG31" s="787"/>
      <c r="AH31" s="787"/>
      <c r="AI31" s="787"/>
      <c r="AJ31" s="788"/>
      <c r="AK31" s="834">
        <v>357</v>
      </c>
      <c r="AL31" s="830"/>
      <c r="AM31" s="830"/>
      <c r="AN31" s="830"/>
      <c r="AO31" s="830"/>
      <c r="AP31" s="830" t="s">
        <v>556</v>
      </c>
      <c r="AQ31" s="830"/>
      <c r="AR31" s="830"/>
      <c r="AS31" s="830"/>
      <c r="AT31" s="830"/>
      <c r="AU31" s="830" t="s">
        <v>556</v>
      </c>
      <c r="AV31" s="830"/>
      <c r="AW31" s="830"/>
      <c r="AX31" s="830"/>
      <c r="AY31" s="830"/>
      <c r="AZ31" s="831" t="s">
        <v>556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312</v>
      </c>
      <c r="R32" s="784"/>
      <c r="S32" s="784"/>
      <c r="T32" s="784"/>
      <c r="U32" s="784"/>
      <c r="V32" s="784">
        <v>295</v>
      </c>
      <c r="W32" s="784"/>
      <c r="X32" s="784"/>
      <c r="Y32" s="784"/>
      <c r="Z32" s="784"/>
      <c r="AA32" s="784">
        <v>17</v>
      </c>
      <c r="AB32" s="784"/>
      <c r="AC32" s="784"/>
      <c r="AD32" s="784"/>
      <c r="AE32" s="785"/>
      <c r="AF32" s="786">
        <v>340</v>
      </c>
      <c r="AG32" s="787"/>
      <c r="AH32" s="787"/>
      <c r="AI32" s="787"/>
      <c r="AJ32" s="788"/>
      <c r="AK32" s="834">
        <v>28</v>
      </c>
      <c r="AL32" s="830"/>
      <c r="AM32" s="830"/>
      <c r="AN32" s="830"/>
      <c r="AO32" s="830"/>
      <c r="AP32" s="830">
        <v>1091</v>
      </c>
      <c r="AQ32" s="830"/>
      <c r="AR32" s="830"/>
      <c r="AS32" s="830"/>
      <c r="AT32" s="830"/>
      <c r="AU32" s="830">
        <v>65</v>
      </c>
      <c r="AV32" s="830"/>
      <c r="AW32" s="830"/>
      <c r="AX32" s="830"/>
      <c r="AY32" s="830"/>
      <c r="AZ32" s="831" t="s">
        <v>556</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672</v>
      </c>
      <c r="R33" s="784"/>
      <c r="S33" s="784"/>
      <c r="T33" s="784"/>
      <c r="U33" s="784"/>
      <c r="V33" s="784">
        <v>467</v>
      </c>
      <c r="W33" s="784"/>
      <c r="X33" s="784"/>
      <c r="Y33" s="784"/>
      <c r="Z33" s="784"/>
      <c r="AA33" s="784">
        <v>205</v>
      </c>
      <c r="AB33" s="784"/>
      <c r="AC33" s="784"/>
      <c r="AD33" s="784"/>
      <c r="AE33" s="785"/>
      <c r="AF33" s="786">
        <v>205</v>
      </c>
      <c r="AG33" s="787"/>
      <c r="AH33" s="787"/>
      <c r="AI33" s="787"/>
      <c r="AJ33" s="788"/>
      <c r="AK33" s="834">
        <v>517</v>
      </c>
      <c r="AL33" s="830"/>
      <c r="AM33" s="830"/>
      <c r="AN33" s="830"/>
      <c r="AO33" s="830"/>
      <c r="AP33" s="830">
        <v>1746</v>
      </c>
      <c r="AQ33" s="830"/>
      <c r="AR33" s="830"/>
      <c r="AS33" s="830"/>
      <c r="AT33" s="830"/>
      <c r="AU33" s="830">
        <v>1725</v>
      </c>
      <c r="AV33" s="830"/>
      <c r="AW33" s="830"/>
      <c r="AX33" s="830"/>
      <c r="AY33" s="830"/>
      <c r="AZ33" s="831" t="s">
        <v>556</v>
      </c>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398</v>
      </c>
      <c r="C34" s="781"/>
      <c r="D34" s="781"/>
      <c r="E34" s="781"/>
      <c r="F34" s="781"/>
      <c r="G34" s="781"/>
      <c r="H34" s="781"/>
      <c r="I34" s="781"/>
      <c r="J34" s="781"/>
      <c r="K34" s="781"/>
      <c r="L34" s="781"/>
      <c r="M34" s="781"/>
      <c r="N34" s="781"/>
      <c r="O34" s="781"/>
      <c r="P34" s="782"/>
      <c r="Q34" s="783">
        <v>474</v>
      </c>
      <c r="R34" s="784"/>
      <c r="S34" s="784"/>
      <c r="T34" s="784"/>
      <c r="U34" s="784"/>
      <c r="V34" s="784">
        <v>406</v>
      </c>
      <c r="W34" s="784"/>
      <c r="X34" s="784"/>
      <c r="Y34" s="784"/>
      <c r="Z34" s="784"/>
      <c r="AA34" s="784">
        <v>68</v>
      </c>
      <c r="AB34" s="784"/>
      <c r="AC34" s="784"/>
      <c r="AD34" s="784"/>
      <c r="AE34" s="785"/>
      <c r="AF34" s="786">
        <v>68</v>
      </c>
      <c r="AG34" s="787"/>
      <c r="AH34" s="787"/>
      <c r="AI34" s="787"/>
      <c r="AJ34" s="788"/>
      <c r="AK34" s="834">
        <v>325</v>
      </c>
      <c r="AL34" s="830"/>
      <c r="AM34" s="830"/>
      <c r="AN34" s="830"/>
      <c r="AO34" s="830"/>
      <c r="AP34" s="830">
        <v>1665</v>
      </c>
      <c r="AQ34" s="830"/>
      <c r="AR34" s="830"/>
      <c r="AS34" s="830"/>
      <c r="AT34" s="830"/>
      <c r="AU34" s="830">
        <v>1536</v>
      </c>
      <c r="AV34" s="830"/>
      <c r="AW34" s="830"/>
      <c r="AX34" s="830"/>
      <c r="AY34" s="830"/>
      <c r="AZ34" s="831" t="s">
        <v>556</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34</v>
      </c>
      <c r="R35" s="784"/>
      <c r="S35" s="784"/>
      <c r="T35" s="784"/>
      <c r="U35" s="784"/>
      <c r="V35" s="784">
        <v>34</v>
      </c>
      <c r="W35" s="784"/>
      <c r="X35" s="784"/>
      <c r="Y35" s="784"/>
      <c r="Z35" s="784"/>
      <c r="AA35" s="784" t="s">
        <v>556</v>
      </c>
      <c r="AB35" s="784"/>
      <c r="AC35" s="784"/>
      <c r="AD35" s="784"/>
      <c r="AE35" s="785"/>
      <c r="AF35" s="786" t="s">
        <v>122</v>
      </c>
      <c r="AG35" s="787"/>
      <c r="AH35" s="787"/>
      <c r="AI35" s="787"/>
      <c r="AJ35" s="788"/>
      <c r="AK35" s="834" t="s">
        <v>556</v>
      </c>
      <c r="AL35" s="830"/>
      <c r="AM35" s="830"/>
      <c r="AN35" s="830"/>
      <c r="AO35" s="830"/>
      <c r="AP35" s="830" t="s">
        <v>556</v>
      </c>
      <c r="AQ35" s="830"/>
      <c r="AR35" s="830"/>
      <c r="AS35" s="830"/>
      <c r="AT35" s="830"/>
      <c r="AU35" s="830" t="s">
        <v>556</v>
      </c>
      <c r="AV35" s="830"/>
      <c r="AW35" s="830"/>
      <c r="AX35" s="830"/>
      <c r="AY35" s="830"/>
      <c r="AZ35" s="831" t="s">
        <v>556</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400</v>
      </c>
      <c r="C36" s="781"/>
      <c r="D36" s="781"/>
      <c r="E36" s="781"/>
      <c r="F36" s="781"/>
      <c r="G36" s="781"/>
      <c r="H36" s="781"/>
      <c r="I36" s="781"/>
      <c r="J36" s="781"/>
      <c r="K36" s="781"/>
      <c r="L36" s="781"/>
      <c r="M36" s="781"/>
      <c r="N36" s="781"/>
      <c r="O36" s="781"/>
      <c r="P36" s="782"/>
      <c r="Q36" s="783">
        <v>14</v>
      </c>
      <c r="R36" s="784"/>
      <c r="S36" s="784"/>
      <c r="T36" s="784"/>
      <c r="U36" s="784"/>
      <c r="V36" s="784">
        <v>11</v>
      </c>
      <c r="W36" s="784"/>
      <c r="X36" s="784"/>
      <c r="Y36" s="784"/>
      <c r="Z36" s="784"/>
      <c r="AA36" s="784">
        <v>4</v>
      </c>
      <c r="AB36" s="784"/>
      <c r="AC36" s="784"/>
      <c r="AD36" s="784"/>
      <c r="AE36" s="785"/>
      <c r="AF36" s="786" t="s">
        <v>122</v>
      </c>
      <c r="AG36" s="787"/>
      <c r="AH36" s="787"/>
      <c r="AI36" s="787"/>
      <c r="AJ36" s="788"/>
      <c r="AK36" s="834">
        <v>10</v>
      </c>
      <c r="AL36" s="830"/>
      <c r="AM36" s="830"/>
      <c r="AN36" s="830"/>
      <c r="AO36" s="830"/>
      <c r="AP36" s="830" t="s">
        <v>556</v>
      </c>
      <c r="AQ36" s="830"/>
      <c r="AR36" s="830"/>
      <c r="AS36" s="830"/>
      <c r="AT36" s="830"/>
      <c r="AU36" s="830" t="s">
        <v>556</v>
      </c>
      <c r="AV36" s="830"/>
      <c r="AW36" s="830"/>
      <c r="AX36" s="830"/>
      <c r="AY36" s="830"/>
      <c r="AZ36" s="831" t="s">
        <v>556</v>
      </c>
      <c r="BA36" s="831"/>
      <c r="BB36" s="831"/>
      <c r="BC36" s="831"/>
      <c r="BD36" s="831"/>
      <c r="BE36" s="832" t="s">
        <v>397</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401</v>
      </c>
      <c r="C37" s="781"/>
      <c r="D37" s="781"/>
      <c r="E37" s="781"/>
      <c r="F37" s="781"/>
      <c r="G37" s="781"/>
      <c r="H37" s="781"/>
      <c r="I37" s="781"/>
      <c r="J37" s="781"/>
      <c r="K37" s="781"/>
      <c r="L37" s="781"/>
      <c r="M37" s="781"/>
      <c r="N37" s="781"/>
      <c r="O37" s="781"/>
      <c r="P37" s="782"/>
      <c r="Q37" s="783">
        <v>26</v>
      </c>
      <c r="R37" s="784"/>
      <c r="S37" s="784"/>
      <c r="T37" s="784"/>
      <c r="U37" s="784"/>
      <c r="V37" s="784">
        <v>26</v>
      </c>
      <c r="W37" s="784"/>
      <c r="X37" s="784"/>
      <c r="Y37" s="784"/>
      <c r="Z37" s="784"/>
      <c r="AA37" s="784" t="s">
        <v>556</v>
      </c>
      <c r="AB37" s="784"/>
      <c r="AC37" s="784"/>
      <c r="AD37" s="784"/>
      <c r="AE37" s="785"/>
      <c r="AF37" s="786" t="s">
        <v>122</v>
      </c>
      <c r="AG37" s="787"/>
      <c r="AH37" s="787"/>
      <c r="AI37" s="787"/>
      <c r="AJ37" s="788"/>
      <c r="AK37" s="834">
        <v>13</v>
      </c>
      <c r="AL37" s="830"/>
      <c r="AM37" s="830"/>
      <c r="AN37" s="830"/>
      <c r="AO37" s="830"/>
      <c r="AP37" s="830">
        <v>30</v>
      </c>
      <c r="AQ37" s="830"/>
      <c r="AR37" s="830"/>
      <c r="AS37" s="830"/>
      <c r="AT37" s="830"/>
      <c r="AU37" s="830" t="s">
        <v>556</v>
      </c>
      <c r="AV37" s="830"/>
      <c r="AW37" s="830"/>
      <c r="AX37" s="830"/>
      <c r="AY37" s="830"/>
      <c r="AZ37" s="831" t="s">
        <v>556</v>
      </c>
      <c r="BA37" s="831"/>
      <c r="BB37" s="831"/>
      <c r="BC37" s="831"/>
      <c r="BD37" s="831"/>
      <c r="BE37" s="832" t="s">
        <v>397</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402</v>
      </c>
      <c r="C38" s="781"/>
      <c r="D38" s="781"/>
      <c r="E38" s="781"/>
      <c r="F38" s="781"/>
      <c r="G38" s="781"/>
      <c r="H38" s="781"/>
      <c r="I38" s="781"/>
      <c r="J38" s="781"/>
      <c r="K38" s="781"/>
      <c r="L38" s="781"/>
      <c r="M38" s="781"/>
      <c r="N38" s="781"/>
      <c r="O38" s="781"/>
      <c r="P38" s="782"/>
      <c r="Q38" s="783">
        <v>7</v>
      </c>
      <c r="R38" s="784"/>
      <c r="S38" s="784"/>
      <c r="T38" s="784"/>
      <c r="U38" s="784"/>
      <c r="V38" s="784">
        <v>5</v>
      </c>
      <c r="W38" s="784"/>
      <c r="X38" s="784"/>
      <c r="Y38" s="784"/>
      <c r="Z38" s="784"/>
      <c r="AA38" s="784">
        <v>1</v>
      </c>
      <c r="AB38" s="784"/>
      <c r="AC38" s="784"/>
      <c r="AD38" s="784"/>
      <c r="AE38" s="785"/>
      <c r="AF38" s="786">
        <v>1</v>
      </c>
      <c r="AG38" s="787"/>
      <c r="AH38" s="787"/>
      <c r="AI38" s="787"/>
      <c r="AJ38" s="788"/>
      <c r="AK38" s="834" t="s">
        <v>556</v>
      </c>
      <c r="AL38" s="830"/>
      <c r="AM38" s="830"/>
      <c r="AN38" s="830"/>
      <c r="AO38" s="830"/>
      <c r="AP38" s="830" t="s">
        <v>556</v>
      </c>
      <c r="AQ38" s="830"/>
      <c r="AR38" s="830"/>
      <c r="AS38" s="830"/>
      <c r="AT38" s="830"/>
      <c r="AU38" s="830" t="s">
        <v>556</v>
      </c>
      <c r="AV38" s="830"/>
      <c r="AW38" s="830"/>
      <c r="AX38" s="830"/>
      <c r="AY38" s="830"/>
      <c r="AZ38" s="831" t="s">
        <v>556</v>
      </c>
      <c r="BA38" s="831"/>
      <c r="BB38" s="831"/>
      <c r="BC38" s="831"/>
      <c r="BD38" s="831"/>
      <c r="BE38" s="832" t="s">
        <v>397</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753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406</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1897</v>
      </c>
      <c r="R68" s="866"/>
      <c r="S68" s="866"/>
      <c r="T68" s="866"/>
      <c r="U68" s="866"/>
      <c r="V68" s="866">
        <v>1841</v>
      </c>
      <c r="W68" s="866"/>
      <c r="X68" s="866"/>
      <c r="Y68" s="866"/>
      <c r="Z68" s="866"/>
      <c r="AA68" s="866">
        <v>57</v>
      </c>
      <c r="AB68" s="866"/>
      <c r="AC68" s="866"/>
      <c r="AD68" s="866"/>
      <c r="AE68" s="866"/>
      <c r="AF68" s="866" t="s">
        <v>556</v>
      </c>
      <c r="AG68" s="866"/>
      <c r="AH68" s="866"/>
      <c r="AI68" s="866"/>
      <c r="AJ68" s="866"/>
      <c r="AK68" s="866" t="s">
        <v>556</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5705</v>
      </c>
      <c r="R69" s="830"/>
      <c r="S69" s="830"/>
      <c r="T69" s="830"/>
      <c r="U69" s="830"/>
      <c r="V69" s="830">
        <v>5625</v>
      </c>
      <c r="W69" s="830"/>
      <c r="X69" s="830"/>
      <c r="Y69" s="830"/>
      <c r="Z69" s="830"/>
      <c r="AA69" s="830">
        <v>80</v>
      </c>
      <c r="AB69" s="830"/>
      <c r="AC69" s="830"/>
      <c r="AD69" s="830"/>
      <c r="AE69" s="830"/>
      <c r="AF69" s="830" t="s">
        <v>556</v>
      </c>
      <c r="AG69" s="830"/>
      <c r="AH69" s="830"/>
      <c r="AI69" s="830"/>
      <c r="AJ69" s="830"/>
      <c r="AK69" s="830">
        <v>110</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115</v>
      </c>
      <c r="R70" s="830"/>
      <c r="S70" s="830"/>
      <c r="T70" s="830"/>
      <c r="U70" s="830"/>
      <c r="V70" s="830">
        <v>107</v>
      </c>
      <c r="W70" s="830"/>
      <c r="X70" s="830"/>
      <c r="Y70" s="830"/>
      <c r="Z70" s="830"/>
      <c r="AA70" s="830">
        <v>8</v>
      </c>
      <c r="AB70" s="830"/>
      <c r="AC70" s="830"/>
      <c r="AD70" s="830"/>
      <c r="AE70" s="830"/>
      <c r="AF70" s="830" t="s">
        <v>556</v>
      </c>
      <c r="AG70" s="830"/>
      <c r="AH70" s="830"/>
      <c r="AI70" s="830"/>
      <c r="AJ70" s="830"/>
      <c r="AK70" s="830">
        <v>34</v>
      </c>
      <c r="AL70" s="830"/>
      <c r="AM70" s="830"/>
      <c r="AN70" s="830"/>
      <c r="AO70" s="830"/>
      <c r="AP70" s="830" t="s">
        <v>556</v>
      </c>
      <c r="AQ70" s="830"/>
      <c r="AR70" s="830"/>
      <c r="AS70" s="830"/>
      <c r="AT70" s="830"/>
      <c r="AU70" s="830" t="s">
        <v>556</v>
      </c>
      <c r="AV70" s="830"/>
      <c r="AW70" s="830"/>
      <c r="AX70" s="830"/>
      <c r="AY70" s="830"/>
      <c r="AZ70" s="832" t="s">
        <v>563</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88193</v>
      </c>
      <c r="R71" s="830"/>
      <c r="S71" s="830"/>
      <c r="T71" s="830"/>
      <c r="U71" s="830"/>
      <c r="V71" s="830">
        <v>87571</v>
      </c>
      <c r="W71" s="830"/>
      <c r="X71" s="830"/>
      <c r="Y71" s="830"/>
      <c r="Z71" s="830"/>
      <c r="AA71" s="830">
        <v>622</v>
      </c>
      <c r="AB71" s="830"/>
      <c r="AC71" s="830"/>
      <c r="AD71" s="830"/>
      <c r="AE71" s="830"/>
      <c r="AF71" s="830" t="s">
        <v>556</v>
      </c>
      <c r="AG71" s="830"/>
      <c r="AH71" s="830"/>
      <c r="AI71" s="830"/>
      <c r="AJ71" s="830"/>
      <c r="AK71" s="830">
        <v>242</v>
      </c>
      <c r="AL71" s="830"/>
      <c r="AM71" s="830"/>
      <c r="AN71" s="830"/>
      <c r="AO71" s="830"/>
      <c r="AP71" s="830" t="s">
        <v>556</v>
      </c>
      <c r="AQ71" s="830"/>
      <c r="AR71" s="830"/>
      <c r="AS71" s="830"/>
      <c r="AT71" s="830"/>
      <c r="AU71" s="830"/>
      <c r="AV71" s="830"/>
      <c r="AW71" s="830"/>
      <c r="AX71" s="830"/>
      <c r="AY71" s="830"/>
      <c r="AZ71" s="832" t="s">
        <v>564</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x14ac:dyDescent="0.15">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1369266</v>
      </c>
      <c r="AB110" s="900"/>
      <c r="AC110" s="900"/>
      <c r="AD110" s="900"/>
      <c r="AE110" s="901"/>
      <c r="AF110" s="902">
        <v>1350980</v>
      </c>
      <c r="AG110" s="900"/>
      <c r="AH110" s="900"/>
      <c r="AI110" s="900"/>
      <c r="AJ110" s="901"/>
      <c r="AK110" s="902">
        <v>1335291</v>
      </c>
      <c r="AL110" s="900"/>
      <c r="AM110" s="900"/>
      <c r="AN110" s="900"/>
      <c r="AO110" s="901"/>
      <c r="AP110" s="903">
        <v>23.8</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8963276</v>
      </c>
      <c r="BR110" s="931"/>
      <c r="BS110" s="931"/>
      <c r="BT110" s="931"/>
      <c r="BU110" s="931"/>
      <c r="BV110" s="931">
        <v>8338339</v>
      </c>
      <c r="BW110" s="931"/>
      <c r="BX110" s="931"/>
      <c r="BY110" s="931"/>
      <c r="BZ110" s="931"/>
      <c r="CA110" s="931">
        <v>7922438</v>
      </c>
      <c r="CB110" s="931"/>
      <c r="CC110" s="931"/>
      <c r="CD110" s="931"/>
      <c r="CE110" s="931"/>
      <c r="CF110" s="944">
        <v>141.30000000000001</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916</v>
      </c>
      <c r="BR111" s="926"/>
      <c r="BS111" s="926"/>
      <c r="BT111" s="926"/>
      <c r="BU111" s="926"/>
      <c r="BV111" s="926">
        <v>402</v>
      </c>
      <c r="BW111" s="926"/>
      <c r="BX111" s="926"/>
      <c r="BY111" s="926"/>
      <c r="BZ111" s="926"/>
      <c r="CA111" s="926">
        <v>101</v>
      </c>
      <c r="CB111" s="926"/>
      <c r="CC111" s="926"/>
      <c r="CD111" s="926"/>
      <c r="CE111" s="926"/>
      <c r="CF111" s="920">
        <v>0</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4302154</v>
      </c>
      <c r="BR112" s="926"/>
      <c r="BS112" s="926"/>
      <c r="BT112" s="926"/>
      <c r="BU112" s="926"/>
      <c r="BV112" s="926">
        <v>3911437</v>
      </c>
      <c r="BW112" s="926"/>
      <c r="BX112" s="926"/>
      <c r="BY112" s="926"/>
      <c r="BZ112" s="926"/>
      <c r="CA112" s="926">
        <v>3510196</v>
      </c>
      <c r="CB112" s="926"/>
      <c r="CC112" s="926"/>
      <c r="CD112" s="926"/>
      <c r="CE112" s="926"/>
      <c r="CF112" s="920">
        <v>62.6</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565851</v>
      </c>
      <c r="AB113" s="938"/>
      <c r="AC113" s="938"/>
      <c r="AD113" s="938"/>
      <c r="AE113" s="939"/>
      <c r="AF113" s="940">
        <v>583887</v>
      </c>
      <c r="AG113" s="938"/>
      <c r="AH113" s="938"/>
      <c r="AI113" s="938"/>
      <c r="AJ113" s="939"/>
      <c r="AK113" s="940">
        <v>572057</v>
      </c>
      <c r="AL113" s="938"/>
      <c r="AM113" s="938"/>
      <c r="AN113" s="938"/>
      <c r="AO113" s="939"/>
      <c r="AP113" s="941">
        <v>10.199999999999999</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v>99830</v>
      </c>
      <c r="BR113" s="926"/>
      <c r="BS113" s="926"/>
      <c r="BT113" s="926"/>
      <c r="BU113" s="926"/>
      <c r="BV113" s="926">
        <v>83756</v>
      </c>
      <c r="BW113" s="926"/>
      <c r="BX113" s="926"/>
      <c r="BY113" s="926"/>
      <c r="BZ113" s="926"/>
      <c r="CA113" s="926">
        <v>78969</v>
      </c>
      <c r="CB113" s="926"/>
      <c r="CC113" s="926"/>
      <c r="CD113" s="926"/>
      <c r="CE113" s="926"/>
      <c r="CF113" s="920">
        <v>1.4</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38730</v>
      </c>
      <c r="AB114" s="959"/>
      <c r="AC114" s="959"/>
      <c r="AD114" s="959"/>
      <c r="AE114" s="960"/>
      <c r="AF114" s="961">
        <v>34214</v>
      </c>
      <c r="AG114" s="959"/>
      <c r="AH114" s="959"/>
      <c r="AI114" s="959"/>
      <c r="AJ114" s="960"/>
      <c r="AK114" s="961">
        <v>34710</v>
      </c>
      <c r="AL114" s="959"/>
      <c r="AM114" s="959"/>
      <c r="AN114" s="959"/>
      <c r="AO114" s="960"/>
      <c r="AP114" s="962">
        <v>0.6</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926043</v>
      </c>
      <c r="BR114" s="926"/>
      <c r="BS114" s="926"/>
      <c r="BT114" s="926"/>
      <c r="BU114" s="926"/>
      <c r="BV114" s="926">
        <v>1039227</v>
      </c>
      <c r="BW114" s="926"/>
      <c r="BX114" s="926"/>
      <c r="BY114" s="926"/>
      <c r="BZ114" s="926"/>
      <c r="CA114" s="926">
        <v>943401</v>
      </c>
      <c r="CB114" s="926"/>
      <c r="CC114" s="926"/>
      <c r="CD114" s="926"/>
      <c r="CE114" s="926"/>
      <c r="CF114" s="920">
        <v>16.8</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916</v>
      </c>
      <c r="DH116" s="959"/>
      <c r="DI116" s="959"/>
      <c r="DJ116" s="959"/>
      <c r="DK116" s="960"/>
      <c r="DL116" s="961">
        <v>402</v>
      </c>
      <c r="DM116" s="959"/>
      <c r="DN116" s="959"/>
      <c r="DO116" s="959"/>
      <c r="DP116" s="960"/>
      <c r="DQ116" s="961">
        <v>101</v>
      </c>
      <c r="DR116" s="959"/>
      <c r="DS116" s="959"/>
      <c r="DT116" s="959"/>
      <c r="DU116" s="960"/>
      <c r="DV116" s="962">
        <v>0</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1973847</v>
      </c>
      <c r="AB117" s="979"/>
      <c r="AC117" s="979"/>
      <c r="AD117" s="979"/>
      <c r="AE117" s="980"/>
      <c r="AF117" s="981">
        <v>1969081</v>
      </c>
      <c r="AG117" s="979"/>
      <c r="AH117" s="979"/>
      <c r="AI117" s="979"/>
      <c r="AJ117" s="980"/>
      <c r="AK117" s="981">
        <v>1942058</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14292219</v>
      </c>
      <c r="BR119" s="1000"/>
      <c r="BS119" s="1000"/>
      <c r="BT119" s="1000"/>
      <c r="BU119" s="1000"/>
      <c r="BV119" s="1000">
        <v>13373161</v>
      </c>
      <c r="BW119" s="1000"/>
      <c r="BX119" s="1000"/>
      <c r="BY119" s="1000"/>
      <c r="BZ119" s="1000"/>
      <c r="CA119" s="1000">
        <v>12455105</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5561214</v>
      </c>
      <c r="BR120" s="931"/>
      <c r="BS120" s="931"/>
      <c r="BT120" s="931"/>
      <c r="BU120" s="931"/>
      <c r="BV120" s="931">
        <v>5528555</v>
      </c>
      <c r="BW120" s="931"/>
      <c r="BX120" s="931"/>
      <c r="BY120" s="931"/>
      <c r="BZ120" s="931"/>
      <c r="CA120" s="931">
        <v>5337172</v>
      </c>
      <c r="CB120" s="931"/>
      <c r="CC120" s="931"/>
      <c r="CD120" s="931"/>
      <c r="CE120" s="931"/>
      <c r="CF120" s="944">
        <v>95.2</v>
      </c>
      <c r="CG120" s="945"/>
      <c r="CH120" s="945"/>
      <c r="CI120" s="945"/>
      <c r="CJ120" s="945"/>
      <c r="CK120" s="1006" t="s">
        <v>453</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2155951</v>
      </c>
      <c r="DH120" s="931"/>
      <c r="DI120" s="931"/>
      <c r="DJ120" s="931"/>
      <c r="DK120" s="931"/>
      <c r="DL120" s="931">
        <v>1933022</v>
      </c>
      <c r="DM120" s="931"/>
      <c r="DN120" s="931"/>
      <c r="DO120" s="931"/>
      <c r="DP120" s="931"/>
      <c r="DQ120" s="931">
        <v>1724836</v>
      </c>
      <c r="DR120" s="931"/>
      <c r="DS120" s="931"/>
      <c r="DT120" s="931"/>
      <c r="DU120" s="931"/>
      <c r="DV120" s="932">
        <v>30.8</v>
      </c>
      <c r="DW120" s="932"/>
      <c r="DX120" s="932"/>
      <c r="DY120" s="932"/>
      <c r="DZ120" s="933"/>
    </row>
    <row r="121" spans="1:130" s="230" customFormat="1" ht="26.25" customHeight="1" x14ac:dyDescent="0.15">
      <c r="A121" s="1058"/>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99726</v>
      </c>
      <c r="BR121" s="926"/>
      <c r="BS121" s="926"/>
      <c r="BT121" s="926"/>
      <c r="BU121" s="926"/>
      <c r="BV121" s="926">
        <v>80535</v>
      </c>
      <c r="BW121" s="926"/>
      <c r="BX121" s="926"/>
      <c r="BY121" s="926"/>
      <c r="BZ121" s="926"/>
      <c r="CA121" s="926">
        <v>63903</v>
      </c>
      <c r="CB121" s="926"/>
      <c r="CC121" s="926"/>
      <c r="CD121" s="926"/>
      <c r="CE121" s="926"/>
      <c r="CF121" s="920">
        <v>1.1000000000000001</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1892816</v>
      </c>
      <c r="DH121" s="926"/>
      <c r="DI121" s="926"/>
      <c r="DJ121" s="926"/>
      <c r="DK121" s="926"/>
      <c r="DL121" s="926">
        <v>1705999</v>
      </c>
      <c r="DM121" s="926"/>
      <c r="DN121" s="926"/>
      <c r="DO121" s="926"/>
      <c r="DP121" s="926"/>
      <c r="DQ121" s="926">
        <v>1535547</v>
      </c>
      <c r="DR121" s="926"/>
      <c r="DS121" s="926"/>
      <c r="DT121" s="926"/>
      <c r="DU121" s="926"/>
      <c r="DV121" s="927">
        <v>27.4</v>
      </c>
      <c r="DW121" s="927"/>
      <c r="DX121" s="927"/>
      <c r="DY121" s="927"/>
      <c r="DZ121" s="928"/>
    </row>
    <row r="122" spans="1:130" s="230" customFormat="1" ht="26.25" customHeight="1" x14ac:dyDescent="0.15">
      <c r="A122" s="1058"/>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10355830</v>
      </c>
      <c r="BR122" s="1000"/>
      <c r="BS122" s="1000"/>
      <c r="BT122" s="1000"/>
      <c r="BU122" s="1000"/>
      <c r="BV122" s="1000">
        <v>9548968</v>
      </c>
      <c r="BW122" s="1000"/>
      <c r="BX122" s="1000"/>
      <c r="BY122" s="1000"/>
      <c r="BZ122" s="1000"/>
      <c r="CA122" s="1000">
        <v>9147444</v>
      </c>
      <c r="CB122" s="1000"/>
      <c r="CC122" s="1000"/>
      <c r="CD122" s="1000"/>
      <c r="CE122" s="1000"/>
      <c r="CF122" s="1017">
        <v>163.1</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223599</v>
      </c>
      <c r="DH122" s="926"/>
      <c r="DI122" s="926"/>
      <c r="DJ122" s="926"/>
      <c r="DK122" s="926"/>
      <c r="DL122" s="926">
        <v>241644</v>
      </c>
      <c r="DM122" s="926"/>
      <c r="DN122" s="926"/>
      <c r="DO122" s="926"/>
      <c r="DP122" s="926"/>
      <c r="DQ122" s="926">
        <v>249813</v>
      </c>
      <c r="DR122" s="926"/>
      <c r="DS122" s="926"/>
      <c r="DT122" s="926"/>
      <c r="DU122" s="926"/>
      <c r="DV122" s="927">
        <v>4.5</v>
      </c>
      <c r="DW122" s="927"/>
      <c r="DX122" s="927"/>
      <c r="DY122" s="927"/>
      <c r="DZ122" s="928"/>
    </row>
    <row r="123" spans="1:130" s="230" customFormat="1" ht="26.25" customHeight="1" x14ac:dyDescent="0.15">
      <c r="A123" s="1058"/>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4">
        <v>16016770</v>
      </c>
      <c r="BR123" s="1031"/>
      <c r="BS123" s="1031"/>
      <c r="BT123" s="1031"/>
      <c r="BU123" s="1031"/>
      <c r="BV123" s="1031">
        <v>15158058</v>
      </c>
      <c r="BW123" s="1031"/>
      <c r="BX123" s="1031"/>
      <c r="BY123" s="1031"/>
      <c r="BZ123" s="1031"/>
      <c r="CA123" s="1031">
        <v>14548519</v>
      </c>
      <c r="CB123" s="1031"/>
      <c r="CC123" s="1031"/>
      <c r="CD123" s="1031"/>
      <c r="CE123" s="1031"/>
      <c r="CF123" s="1001"/>
      <c r="CG123" s="1002"/>
      <c r="CH123" s="1002"/>
      <c r="CI123" s="1002"/>
      <c r="CJ123" s="1003"/>
      <c r="CK123" s="1009"/>
      <c r="CL123" s="1010"/>
      <c r="CM123" s="1010"/>
      <c r="CN123" s="1010"/>
      <c r="CO123" s="1011"/>
      <c r="CP123" s="1019" t="s">
        <v>400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v>29788</v>
      </c>
      <c r="DH124" s="986"/>
      <c r="DI124" s="986"/>
      <c r="DJ124" s="986"/>
      <c r="DK124" s="987"/>
      <c r="DL124" s="985">
        <v>30772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464</v>
      </c>
      <c r="AY127" s="1033"/>
      <c r="AZ127" s="1033"/>
      <c r="BA127" s="1033"/>
      <c r="BB127" s="1033"/>
      <c r="BC127" s="1033"/>
      <c r="BD127" s="1033"/>
      <c r="BE127" s="1034"/>
      <c r="BF127" s="1035" t="s">
        <v>465</v>
      </c>
      <c r="BG127" s="1033"/>
      <c r="BH127" s="1033"/>
      <c r="BI127" s="1033"/>
      <c r="BJ127" s="1033"/>
      <c r="BK127" s="1033"/>
      <c r="BL127" s="1034"/>
      <c r="BM127" s="1035" t="s">
        <v>466</v>
      </c>
      <c r="BN127" s="1033"/>
      <c r="BO127" s="1033"/>
      <c r="BP127" s="1033"/>
      <c r="BQ127" s="1033"/>
      <c r="BR127" s="1033"/>
      <c r="BS127" s="1034"/>
      <c r="BT127" s="1035" t="s">
        <v>467</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470</v>
      </c>
      <c r="X128" s="1044"/>
      <c r="Y128" s="1044"/>
      <c r="Z128" s="1045"/>
      <c r="AA128" s="1046">
        <v>32832</v>
      </c>
      <c r="AB128" s="1047"/>
      <c r="AC128" s="1047"/>
      <c r="AD128" s="1047"/>
      <c r="AE128" s="1048"/>
      <c r="AF128" s="1049">
        <v>26358</v>
      </c>
      <c r="AG128" s="1047"/>
      <c r="AH128" s="1047"/>
      <c r="AI128" s="1047"/>
      <c r="AJ128" s="1048"/>
      <c r="AK128" s="1049">
        <v>23595</v>
      </c>
      <c r="AL128" s="1047"/>
      <c r="AM128" s="1047"/>
      <c r="AN128" s="1047"/>
      <c r="AO128" s="1048"/>
      <c r="AP128" s="1050"/>
      <c r="AQ128" s="1051"/>
      <c r="AR128" s="1051"/>
      <c r="AS128" s="1051"/>
      <c r="AT128" s="1052"/>
      <c r="AU128" s="232"/>
      <c r="AV128" s="232"/>
      <c r="AW128" s="232"/>
      <c r="AX128" s="896" t="s">
        <v>471</v>
      </c>
      <c r="AY128" s="897"/>
      <c r="AZ128" s="897"/>
      <c r="BA128" s="897"/>
      <c r="BB128" s="897"/>
      <c r="BC128" s="897"/>
      <c r="BD128" s="897"/>
      <c r="BE128" s="898"/>
      <c r="BF128" s="1053" t="s">
        <v>122</v>
      </c>
      <c r="BG128" s="1054"/>
      <c r="BH128" s="1054"/>
      <c r="BI128" s="1054"/>
      <c r="BJ128" s="1054"/>
      <c r="BK128" s="1054"/>
      <c r="BL128" s="1055"/>
      <c r="BM128" s="1053">
        <v>14.07</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472</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7263439</v>
      </c>
      <c r="AB129" s="959"/>
      <c r="AC129" s="959"/>
      <c r="AD129" s="959"/>
      <c r="AE129" s="960"/>
      <c r="AF129" s="961">
        <v>7006127</v>
      </c>
      <c r="AG129" s="959"/>
      <c r="AH129" s="959"/>
      <c r="AI129" s="959"/>
      <c r="AJ129" s="960"/>
      <c r="AK129" s="961">
        <v>6926449</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19.07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1370116</v>
      </c>
      <c r="AB130" s="959"/>
      <c r="AC130" s="959"/>
      <c r="AD130" s="959"/>
      <c r="AE130" s="960"/>
      <c r="AF130" s="961">
        <v>1362004</v>
      </c>
      <c r="AG130" s="959"/>
      <c r="AH130" s="959"/>
      <c r="AI130" s="959"/>
      <c r="AJ130" s="960"/>
      <c r="AK130" s="961">
        <v>1318688</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10.199999999999999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5893323</v>
      </c>
      <c r="AB131" s="986"/>
      <c r="AC131" s="986"/>
      <c r="AD131" s="986"/>
      <c r="AE131" s="987"/>
      <c r="AF131" s="985">
        <v>5644123</v>
      </c>
      <c r="AG131" s="986"/>
      <c r="AH131" s="986"/>
      <c r="AI131" s="986"/>
      <c r="AJ131" s="987"/>
      <c r="AK131" s="985">
        <v>5607761</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9.6872172120000002</v>
      </c>
      <c r="AB132" s="1097"/>
      <c r="AC132" s="1097"/>
      <c r="AD132" s="1097"/>
      <c r="AE132" s="1098"/>
      <c r="AF132" s="1099">
        <v>10.28891468</v>
      </c>
      <c r="AG132" s="1097"/>
      <c r="AH132" s="1097"/>
      <c r="AI132" s="1097"/>
      <c r="AJ132" s="1098"/>
      <c r="AK132" s="1099">
        <v>10.69544512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10.1</v>
      </c>
      <c r="AB133" s="1080"/>
      <c r="AC133" s="1080"/>
      <c r="AD133" s="1080"/>
      <c r="AE133" s="1081"/>
      <c r="AF133" s="1079">
        <v>9.9</v>
      </c>
      <c r="AG133" s="1080"/>
      <c r="AH133" s="1080"/>
      <c r="AI133" s="1080"/>
      <c r="AJ133" s="1081"/>
      <c r="AK133" s="1079">
        <v>10.199999999999999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Ob6sJcTANhyKzzXQXbqnE6VUQIHjdqAN83wEK2q4aGfXNBCn7Mh5RcOdJfksm99DnkEKssN0d9NITb8jYy0Bg==" saltValue="F8enqikL5eBnBDtnkgpg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s/ZchtME2Zs3/s5rNvHOSoW0fUuHIKbfIj7JlAbv30GvMSx8LXjQ8/oxTYIJ/xAWWMXDXBI7FZFhzaUkeqHgg==" saltValue="v/ezQT3zzliPQfuvfmynz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rjZGI1pVJVhizeIeOh40Izas+uuwXhnkw3B3B3bq3FegzvwAOAVRPKxGDFMl9ls1P0dK/wRMQvlHBoUknwz+Q==" saltValue="Icl1IIU7A57+WKXBuz3on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2231241</v>
      </c>
      <c r="AP9" s="281">
        <v>148275</v>
      </c>
      <c r="AQ9" s="282">
        <v>121399</v>
      </c>
      <c r="AR9" s="283">
        <v>22.1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185858</v>
      </c>
      <c r="AP10" s="284">
        <v>12351</v>
      </c>
      <c r="AQ10" s="285">
        <v>14890</v>
      </c>
      <c r="AR10" s="286">
        <v>-17.100000000000001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t="s">
        <v>494</v>
      </c>
      <c r="AP11" s="284" t="s">
        <v>494</v>
      </c>
      <c r="AQ11" s="285">
        <v>3495</v>
      </c>
      <c r="AR11" s="286" t="s">
        <v>494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495</v>
      </c>
      <c r="AL12" s="1117"/>
      <c r="AM12" s="1117"/>
      <c r="AN12" s="1118"/>
      <c r="AO12" s="284" t="s">
        <v>494</v>
      </c>
      <c r="AP12" s="284" t="s">
        <v>494</v>
      </c>
      <c r="AQ12" s="285" t="s">
        <v>494</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103416</v>
      </c>
      <c r="AP13" s="284">
        <v>6872</v>
      </c>
      <c r="AQ13" s="285">
        <v>5676</v>
      </c>
      <c r="AR13" s="286">
        <v>21.1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2590</v>
      </c>
      <c r="AP14" s="284">
        <v>172</v>
      </c>
      <c r="AQ14" s="285">
        <v>1839</v>
      </c>
      <c r="AR14" s="286">
        <v>-90.6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-144895</v>
      </c>
      <c r="AP15" s="284">
        <v>-9629</v>
      </c>
      <c r="AQ15" s="285">
        <v>-7293</v>
      </c>
      <c r="AR15" s="286">
        <v>32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2378210</v>
      </c>
      <c r="AP16" s="284">
        <v>158042</v>
      </c>
      <c r="AQ16" s="285">
        <v>140006</v>
      </c>
      <c r="AR16" s="286">
        <v>12.9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12.23</v>
      </c>
      <c r="AP21" s="298">
        <v>12.39</v>
      </c>
      <c r="AQ21" s="299">
        <v>-0.16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93</v>
      </c>
      <c r="AP22" s="303">
        <v>95.4</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1335291</v>
      </c>
      <c r="AP32" s="312">
        <v>88735</v>
      </c>
      <c r="AQ32" s="313">
        <v>82032</v>
      </c>
      <c r="AR32" s="314">
        <v>8.1999999999999993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494</v>
      </c>
      <c r="AP34" s="312" t="s">
        <v>494</v>
      </c>
      <c r="AQ34" s="313" t="s">
        <v>494</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572057</v>
      </c>
      <c r="AP35" s="312">
        <v>38015</v>
      </c>
      <c r="AQ35" s="313">
        <v>19007</v>
      </c>
      <c r="AR35" s="314">
        <v>100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v>34710</v>
      </c>
      <c r="AP36" s="312">
        <v>2307</v>
      </c>
      <c r="AQ36" s="313">
        <v>3652</v>
      </c>
      <c r="AR36" s="314">
        <v>-36.799999999999997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t="s">
        <v>494</v>
      </c>
      <c r="AP37" s="312" t="s">
        <v>494</v>
      </c>
      <c r="AQ37" s="313">
        <v>1064</v>
      </c>
      <c r="AR37" s="314" t="s">
        <v>494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t="s">
        <v>494</v>
      </c>
      <c r="AP38" s="315" t="s">
        <v>494</v>
      </c>
      <c r="AQ38" s="316">
        <v>6</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-23595</v>
      </c>
      <c r="AP39" s="312">
        <v>-1568</v>
      </c>
      <c r="AQ39" s="313">
        <v>-1926</v>
      </c>
      <c r="AR39" s="314">
        <v>-18.600000000000001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-1318688</v>
      </c>
      <c r="AP40" s="312">
        <v>-87632</v>
      </c>
      <c r="AQ40" s="313">
        <v>-70284</v>
      </c>
      <c r="AR40" s="314">
        <v>24.7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599775</v>
      </c>
      <c r="AP41" s="312">
        <v>39857</v>
      </c>
      <c r="AQ41" s="313">
        <v>33551</v>
      </c>
      <c r="AR41" s="314">
        <v>18.8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1465062</v>
      </c>
      <c r="AN51" s="334">
        <v>90497</v>
      </c>
      <c r="AO51" s="335">
        <v>15.6</v>
      </c>
      <c r="AP51" s="336">
        <v>113347</v>
      </c>
      <c r="AQ51" s="337">
        <v>15.1</v>
      </c>
      <c r="AR51" s="338">
        <v>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655558</v>
      </c>
      <c r="AN52" s="342">
        <v>40494</v>
      </c>
      <c r="AO52" s="343">
        <v>-15.6</v>
      </c>
      <c r="AP52" s="344">
        <v>58728</v>
      </c>
      <c r="AQ52" s="345">
        <v>23.5</v>
      </c>
      <c r="AR52" s="346">
        <v>-39.1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1310253</v>
      </c>
      <c r="AN53" s="334">
        <v>82271</v>
      </c>
      <c r="AO53" s="335">
        <v>-9.1</v>
      </c>
      <c r="AP53" s="336">
        <v>125418</v>
      </c>
      <c r="AQ53" s="337">
        <v>10.6</v>
      </c>
      <c r="AR53" s="338">
        <v>-19.7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508359</v>
      </c>
      <c r="AN54" s="342">
        <v>31920</v>
      </c>
      <c r="AO54" s="343">
        <v>-21.2</v>
      </c>
      <c r="AP54" s="344">
        <v>60445</v>
      </c>
      <c r="AQ54" s="345">
        <v>2.9</v>
      </c>
      <c r="AR54" s="346">
        <v>-24.1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1390986</v>
      </c>
      <c r="AN55" s="334">
        <v>89023</v>
      </c>
      <c r="AO55" s="335">
        <v>8.1999999999999993</v>
      </c>
      <c r="AP55" s="336">
        <v>108384</v>
      </c>
      <c r="AQ55" s="337">
        <v>-13.6</v>
      </c>
      <c r="AR55" s="338">
        <v>21.8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484597</v>
      </c>
      <c r="AN56" s="342">
        <v>31014</v>
      </c>
      <c r="AO56" s="343">
        <v>-2.8</v>
      </c>
      <c r="AP56" s="344">
        <v>51153</v>
      </c>
      <c r="AQ56" s="345">
        <v>-15.4</v>
      </c>
      <c r="AR56" s="346">
        <v>12.6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1234544</v>
      </c>
      <c r="AN57" s="334">
        <v>80584</v>
      </c>
      <c r="AO57" s="335">
        <v>-9.5</v>
      </c>
      <c r="AP57" s="336">
        <v>80959</v>
      </c>
      <c r="AQ57" s="337">
        <v>-25.3</v>
      </c>
      <c r="AR57" s="338">
        <v>15.8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848757</v>
      </c>
      <c r="AN58" s="342">
        <v>55402</v>
      </c>
      <c r="AO58" s="343">
        <v>78.599999999999994</v>
      </c>
      <c r="AP58" s="344">
        <v>43928</v>
      </c>
      <c r="AQ58" s="345">
        <v>-14.1</v>
      </c>
      <c r="AR58" s="346">
        <v>92.7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1333960</v>
      </c>
      <c r="AN59" s="334">
        <v>88647</v>
      </c>
      <c r="AO59" s="335">
        <v>10</v>
      </c>
      <c r="AP59" s="336">
        <v>117242</v>
      </c>
      <c r="AQ59" s="337">
        <v>44.8</v>
      </c>
      <c r="AR59" s="338">
        <v>-34.799999999999997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847528</v>
      </c>
      <c r="AN60" s="342">
        <v>56322</v>
      </c>
      <c r="AO60" s="343">
        <v>1.7</v>
      </c>
      <c r="AP60" s="344">
        <v>59234</v>
      </c>
      <c r="AQ60" s="345">
        <v>34.799999999999997</v>
      </c>
      <c r="AR60" s="346">
        <v>-33.1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1346961</v>
      </c>
      <c r="AN61" s="349">
        <v>86204</v>
      </c>
      <c r="AO61" s="350">
        <v>3</v>
      </c>
      <c r="AP61" s="351">
        <v>109070</v>
      </c>
      <c r="AQ61" s="352">
        <v>6.3</v>
      </c>
      <c r="AR61" s="338">
        <v>-3.3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668960</v>
      </c>
      <c r="AN62" s="342">
        <v>43030</v>
      </c>
      <c r="AO62" s="343">
        <v>8.1</v>
      </c>
      <c r="AP62" s="344">
        <v>54698</v>
      </c>
      <c r="AQ62" s="345">
        <v>6.3</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B3Dz/d0eqiNa2BEvMgrD3KTITJt2QKoRrWe5AqiR6UzZC4HyWYDKUF8YKqzAv/nbFHB356Q1erio2KQoS6VTQ==" saltValue="pjvCLN+pmK196ZkScP6b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0" spans="125:125" ht="13.5" hidden="1" customHeight="1" x14ac:dyDescent="0.15"/>
    <row r="121" spans="125:125" ht="13.5" hidden="1" customHeight="1" x14ac:dyDescent="0.15">
      <c r="DU121" s="259"/>
    </row>
  </sheetData>
  <sheetProtection algorithmName="SHA-512" hashValue="KOuEyxB/9KTJ099CI5/GQZGn1OqktxPRPmeoz5o3+WYw4JQ84t4iCafHxZ7HU/c89CDrsh8UlWP/P9jLpsh+Ww==" saltValue="JrnfVYSONZ2kkIWLLcC0F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zItlEbcpCWx16jihbghLV8nHCwPgxfa5YNJFwYcV+a3svFL1o590c0fOiHOMj7fuPnEtAHVB3MnQ7D4UETwBPw==" saltValue="wg6AavI+kx0z4LGodx/Q1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6" zoomScale="115" zoomScaleNormal="11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27.52</v>
      </c>
      <c r="G47" s="12">
        <v>25.2</v>
      </c>
      <c r="H47" s="12">
        <v>24.41</v>
      </c>
      <c r="I47" s="12">
        <v>26.23</v>
      </c>
      <c r="J47" s="13">
        <v>26.64</v>
      </c>
    </row>
    <row r="48" spans="2:10" ht="57.75" customHeight="1" x14ac:dyDescent="0.15">
      <c r="B48" s="14"/>
      <c r="C48" s="1141" t="s">
        <v>4</v>
      </c>
      <c r="D48" s="1141"/>
      <c r="E48" s="1142"/>
      <c r="F48" s="15">
        <v>5.35</v>
      </c>
      <c r="G48" s="16">
        <v>5.47</v>
      </c>
      <c r="H48" s="16">
        <v>6.2</v>
      </c>
      <c r="I48" s="16">
        <v>7.13</v>
      </c>
      <c r="J48" s="17">
        <v>6.12</v>
      </c>
    </row>
    <row r="49" spans="2:10" ht="57.75" customHeight="1" thickBot="1" x14ac:dyDescent="0.2">
      <c r="B49" s="18"/>
      <c r="C49" s="1143" t="s">
        <v>5</v>
      </c>
      <c r="D49" s="1143"/>
      <c r="E49" s="1144"/>
      <c r="F49" s="19" t="s">
        <v>538</v>
      </c>
      <c r="G49" s="20" t="s">
        <v>539</v>
      </c>
      <c r="H49" s="20">
        <v>1</v>
      </c>
      <c r="I49" s="20">
        <v>1.63</v>
      </c>
      <c r="J49" s="21" t="s">
        <v>540</v>
      </c>
    </row>
    <row r="50" spans="2:10" x14ac:dyDescent="0.15"/>
  </sheetData>
  <sheetProtection algorithmName="SHA-512" hashValue="/mCobMDCO2w2g43IIkDX8894zqVwSDL6SjD8C9P9nlLmyDvbE8WafbSezA0qBPQmI8MFUOx4DXxOh/TNuJrSwA==" saltValue="5xBmGGRTpYanNlH0vcaP6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541</v>
      </c>
      <c r="D34" s="1151"/>
      <c r="E34" s="1152"/>
      <c r="F34" s="32">
        <v>5.31</v>
      </c>
      <c r="G34" s="33">
        <v>5.42</v>
      </c>
      <c r="H34" s="33">
        <v>6.2</v>
      </c>
      <c r="I34" s="33">
        <v>7.13</v>
      </c>
      <c r="J34" s="34">
        <v>6.12</v>
      </c>
      <c r="K34" s="22"/>
      <c r="L34" s="22"/>
      <c r="M34" s="22"/>
      <c r="N34" s="22"/>
      <c r="O34" s="22"/>
      <c r="P34" s="22"/>
    </row>
    <row r="35" spans="1:16" ht="39" customHeight="1" x14ac:dyDescent="0.15">
      <c r="A35" s="22"/>
      <c r="B35" s="35"/>
      <c r="C35" s="1145" t="s">
        <v>542</v>
      </c>
      <c r="D35" s="1146"/>
      <c r="E35" s="1147"/>
      <c r="F35" s="36">
        <v>3.39</v>
      </c>
      <c r="G35" s="37">
        <v>3.79</v>
      </c>
      <c r="H35" s="37">
        <v>4.72</v>
      </c>
      <c r="I35" s="37">
        <v>4.5999999999999996</v>
      </c>
      <c r="J35" s="38">
        <v>4.9000000000000004</v>
      </c>
      <c r="K35" s="22"/>
      <c r="L35" s="22"/>
      <c r="M35" s="22"/>
      <c r="N35" s="22"/>
      <c r="O35" s="22"/>
      <c r="P35" s="22"/>
    </row>
    <row r="36" spans="1:16" ht="39" customHeight="1" x14ac:dyDescent="0.15">
      <c r="A36" s="22"/>
      <c r="B36" s="35"/>
      <c r="C36" s="1145" t="s">
        <v>543</v>
      </c>
      <c r="D36" s="1146"/>
      <c r="E36" s="1147"/>
      <c r="F36" s="36">
        <v>0</v>
      </c>
      <c r="G36" s="37">
        <v>0</v>
      </c>
      <c r="H36" s="37">
        <v>0</v>
      </c>
      <c r="I36" s="37">
        <v>0</v>
      </c>
      <c r="J36" s="38">
        <v>2.95</v>
      </c>
      <c r="K36" s="22"/>
      <c r="L36" s="22"/>
      <c r="M36" s="22"/>
      <c r="N36" s="22"/>
      <c r="O36" s="22"/>
      <c r="P36" s="22"/>
    </row>
    <row r="37" spans="1:16" ht="39" customHeight="1" x14ac:dyDescent="0.15">
      <c r="A37" s="22"/>
      <c r="B37" s="35"/>
      <c r="C37" s="1145" t="s">
        <v>544</v>
      </c>
      <c r="D37" s="1146"/>
      <c r="E37" s="1147"/>
      <c r="F37" s="36">
        <v>1.86</v>
      </c>
      <c r="G37" s="37">
        <v>1.95</v>
      </c>
      <c r="H37" s="37">
        <v>1.8</v>
      </c>
      <c r="I37" s="37">
        <v>2.13</v>
      </c>
      <c r="J37" s="38">
        <v>1.98</v>
      </c>
      <c r="K37" s="22"/>
      <c r="L37" s="22"/>
      <c r="M37" s="22"/>
      <c r="N37" s="22"/>
      <c r="O37" s="22"/>
      <c r="P37" s="22"/>
    </row>
    <row r="38" spans="1:16" ht="39" customHeight="1" x14ac:dyDescent="0.15">
      <c r="A38" s="22"/>
      <c r="B38" s="35"/>
      <c r="C38" s="1145" t="s">
        <v>545</v>
      </c>
      <c r="D38" s="1146"/>
      <c r="E38" s="1147"/>
      <c r="F38" s="36">
        <v>0</v>
      </c>
      <c r="G38" s="37">
        <v>0</v>
      </c>
      <c r="H38" s="37">
        <v>0</v>
      </c>
      <c r="I38" s="37">
        <v>0</v>
      </c>
      <c r="J38" s="38">
        <v>0.97</v>
      </c>
      <c r="K38" s="22"/>
      <c r="L38" s="22"/>
      <c r="M38" s="22"/>
      <c r="N38" s="22"/>
      <c r="O38" s="22"/>
      <c r="P38" s="22"/>
    </row>
    <row r="39" spans="1:16" ht="39" customHeight="1" x14ac:dyDescent="0.15">
      <c r="A39" s="22"/>
      <c r="B39" s="35"/>
      <c r="C39" s="1145" t="s">
        <v>546</v>
      </c>
      <c r="D39" s="1146"/>
      <c r="E39" s="1147"/>
      <c r="F39" s="36">
        <v>1.02</v>
      </c>
      <c r="G39" s="37">
        <v>0.46</v>
      </c>
      <c r="H39" s="37">
        <v>0.03</v>
      </c>
      <c r="I39" s="37">
        <v>0.01</v>
      </c>
      <c r="J39" s="38">
        <v>0.02</v>
      </c>
      <c r="K39" s="22"/>
      <c r="L39" s="22"/>
      <c r="M39" s="22"/>
      <c r="N39" s="22"/>
      <c r="O39" s="22"/>
      <c r="P39" s="22"/>
    </row>
    <row r="40" spans="1:16" ht="39" customHeight="1" x14ac:dyDescent="0.15">
      <c r="A40" s="22"/>
      <c r="B40" s="35"/>
      <c r="C40" s="1145" t="s">
        <v>547</v>
      </c>
      <c r="D40" s="1146"/>
      <c r="E40" s="1147"/>
      <c r="F40" s="36">
        <v>0.61</v>
      </c>
      <c r="G40" s="37">
        <v>0.35</v>
      </c>
      <c r="H40" s="37">
        <v>0.13</v>
      </c>
      <c r="I40" s="37">
        <v>0.09</v>
      </c>
      <c r="J40" s="38">
        <v>0.01</v>
      </c>
      <c r="K40" s="22"/>
      <c r="L40" s="22"/>
      <c r="M40" s="22"/>
      <c r="N40" s="22"/>
      <c r="O40" s="22"/>
      <c r="P40" s="22"/>
    </row>
    <row r="41" spans="1:16" ht="39" customHeight="1" x14ac:dyDescent="0.15">
      <c r="A41" s="22"/>
      <c r="B41" s="35"/>
      <c r="C41" s="1145" t="s">
        <v>548</v>
      </c>
      <c r="D41" s="1146"/>
      <c r="E41" s="1147"/>
      <c r="F41" s="36">
        <v>0</v>
      </c>
      <c r="G41" s="37">
        <v>0.01</v>
      </c>
      <c r="H41" s="37">
        <v>0.01</v>
      </c>
      <c r="I41" s="37">
        <v>0</v>
      </c>
      <c r="J41" s="38">
        <v>0.01</v>
      </c>
      <c r="K41" s="22"/>
      <c r="L41" s="22"/>
      <c r="M41" s="22"/>
      <c r="N41" s="22"/>
      <c r="O41" s="22"/>
      <c r="P41" s="22"/>
    </row>
    <row r="42" spans="1:16" ht="39" customHeight="1" x14ac:dyDescent="0.15">
      <c r="A42" s="22"/>
      <c r="B42" s="39"/>
      <c r="C42" s="1145" t="s">
        <v>549</v>
      </c>
      <c r="D42" s="1146"/>
      <c r="E42" s="1147"/>
      <c r="F42" s="36" t="s">
        <v>494</v>
      </c>
      <c r="G42" s="37" t="s">
        <v>494</v>
      </c>
      <c r="H42" s="37" t="s">
        <v>494</v>
      </c>
      <c r="I42" s="37" t="s">
        <v>494</v>
      </c>
      <c r="J42" s="38" t="s">
        <v>494</v>
      </c>
      <c r="K42" s="22"/>
      <c r="L42" s="22"/>
      <c r="M42" s="22"/>
      <c r="N42" s="22"/>
      <c r="O42" s="22"/>
      <c r="P42" s="22"/>
    </row>
    <row r="43" spans="1:16" ht="39" customHeight="1" thickBot="1" x14ac:dyDescent="0.2">
      <c r="A43" s="22"/>
      <c r="B43" s="40"/>
      <c r="C43" s="1148" t="s">
        <v>550</v>
      </c>
      <c r="D43" s="1149"/>
      <c r="E43" s="1150"/>
      <c r="F43" s="41">
        <v>0.03</v>
      </c>
      <c r="G43" s="42">
        <v>0.24</v>
      </c>
      <c r="H43" s="42">
        <v>0.14000000000000001</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zNiV3BJkCnuZqKwJLC5jbdZI86vP2vqyzgtgsf7bsC7Thj9JMGdNLGPeRu8q5Ctc3Sh3aJqgDfjbkiZS0ktBA==" saltValue="odR6PHjweG5gMMNFbp4h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1401</v>
      </c>
      <c r="L45" s="60">
        <v>1405</v>
      </c>
      <c r="M45" s="60">
        <v>1369</v>
      </c>
      <c r="N45" s="60">
        <v>1351</v>
      </c>
      <c r="O45" s="61">
        <v>1335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494</v>
      </c>
      <c r="L46" s="64" t="s">
        <v>494</v>
      </c>
      <c r="M46" s="64" t="s">
        <v>494</v>
      </c>
      <c r="N46" s="64" t="s">
        <v>494</v>
      </c>
      <c r="O46" s="65" t="s">
        <v>494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494</v>
      </c>
      <c r="L47" s="64" t="s">
        <v>494</v>
      </c>
      <c r="M47" s="64" t="s">
        <v>494</v>
      </c>
      <c r="N47" s="64" t="s">
        <v>494</v>
      </c>
      <c r="O47" s="65" t="s">
        <v>494</v>
      </c>
      <c r="P47" s="48"/>
      <c r="Q47" s="48"/>
      <c r="R47" s="48"/>
      <c r="S47" s="48"/>
      <c r="T47" s="48"/>
      <c r="U47" s="48"/>
    </row>
    <row r="48" spans="1:21" ht="30.75" customHeight="1" x14ac:dyDescent="0.15">
      <c r="A48" s="48"/>
      <c r="B48" s="1155"/>
      <c r="C48" s="1156"/>
      <c r="D48" s="62"/>
      <c r="E48" s="1161" t="s">
        <v>13</v>
      </c>
      <c r="F48" s="1161"/>
      <c r="G48" s="1161"/>
      <c r="H48" s="1161"/>
      <c r="I48" s="1161"/>
      <c r="J48" s="1162"/>
      <c r="K48" s="63">
        <v>576</v>
      </c>
      <c r="L48" s="64">
        <v>545</v>
      </c>
      <c r="M48" s="64">
        <v>566</v>
      </c>
      <c r="N48" s="64">
        <v>584</v>
      </c>
      <c r="O48" s="65">
        <v>572</v>
      </c>
      <c r="P48" s="48"/>
      <c r="Q48" s="48"/>
      <c r="R48" s="48"/>
      <c r="S48" s="48"/>
      <c r="T48" s="48"/>
      <c r="U48" s="48"/>
    </row>
    <row r="49" spans="1:21" ht="30.75" customHeight="1" x14ac:dyDescent="0.15">
      <c r="A49" s="48"/>
      <c r="B49" s="1155"/>
      <c r="C49" s="1156"/>
      <c r="D49" s="62"/>
      <c r="E49" s="1161" t="s">
        <v>14</v>
      </c>
      <c r="F49" s="1161"/>
      <c r="G49" s="1161"/>
      <c r="H49" s="1161"/>
      <c r="I49" s="1161"/>
      <c r="J49" s="1162"/>
      <c r="K49" s="63">
        <v>40</v>
      </c>
      <c r="L49" s="64">
        <v>40</v>
      </c>
      <c r="M49" s="64">
        <v>39</v>
      </c>
      <c r="N49" s="64">
        <v>34</v>
      </c>
      <c r="O49" s="65">
        <v>35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494</v>
      </c>
      <c r="L50" s="64" t="s">
        <v>494</v>
      </c>
      <c r="M50" s="64" t="s">
        <v>494</v>
      </c>
      <c r="N50" s="64" t="s">
        <v>494</v>
      </c>
      <c r="O50" s="65" t="s">
        <v>494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494</v>
      </c>
      <c r="L51" s="64" t="s">
        <v>494</v>
      </c>
      <c r="M51" s="64" t="s">
        <v>494</v>
      </c>
      <c r="N51" s="64" t="s">
        <v>494</v>
      </c>
      <c r="O51" s="65" t="s">
        <v>494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1434</v>
      </c>
      <c r="L52" s="64">
        <v>1433</v>
      </c>
      <c r="M52" s="64">
        <v>1403</v>
      </c>
      <c r="N52" s="64">
        <v>1388</v>
      </c>
      <c r="O52" s="65">
        <v>1343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583</v>
      </c>
      <c r="L53" s="69">
        <v>557</v>
      </c>
      <c r="M53" s="69">
        <v>571</v>
      </c>
      <c r="N53" s="69">
        <v>581</v>
      </c>
      <c r="O53" s="70">
        <v>599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I/62zbRmBJlHTrsh/0szLRHy4ueX7mG1nxxarjYK48XiQ6Fafw4p3/QlpcAD7nDUmKX1jSX2ASmLPWmnEmbHQ==" saltValue="//j2xujSyrTPGvNRXI+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84" t="s">
        <v>30</v>
      </c>
      <c r="C41" s="1185"/>
      <c r="D41" s="105"/>
      <c r="E41" s="1190" t="s">
        <v>31</v>
      </c>
      <c r="F41" s="1190"/>
      <c r="G41" s="1190"/>
      <c r="H41" s="1191"/>
      <c r="I41" s="355">
        <v>10005</v>
      </c>
      <c r="J41" s="356">
        <v>9530</v>
      </c>
      <c r="K41" s="356">
        <v>8963</v>
      </c>
      <c r="L41" s="356">
        <v>8338</v>
      </c>
      <c r="M41" s="357">
        <v>7922</v>
      </c>
    </row>
    <row r="42" spans="2:13" ht="27.75" customHeight="1" x14ac:dyDescent="0.15">
      <c r="B42" s="1186"/>
      <c r="C42" s="1187"/>
      <c r="D42" s="106"/>
      <c r="E42" s="1192" t="s">
        <v>32</v>
      </c>
      <c r="F42" s="1192"/>
      <c r="G42" s="1192"/>
      <c r="H42" s="1193"/>
      <c r="I42" s="358">
        <v>3</v>
      </c>
      <c r="J42" s="359">
        <v>2</v>
      </c>
      <c r="K42" s="359">
        <v>1</v>
      </c>
      <c r="L42" s="359">
        <v>0</v>
      </c>
      <c r="M42" s="360">
        <v>0</v>
      </c>
    </row>
    <row r="43" spans="2:13" ht="27.75" customHeight="1" x14ac:dyDescent="0.15">
      <c r="B43" s="1186"/>
      <c r="C43" s="1187"/>
      <c r="D43" s="106"/>
      <c r="E43" s="1192" t="s">
        <v>33</v>
      </c>
      <c r="F43" s="1192"/>
      <c r="G43" s="1192"/>
      <c r="H43" s="1193"/>
      <c r="I43" s="358">
        <v>5158</v>
      </c>
      <c r="J43" s="359">
        <v>4734</v>
      </c>
      <c r="K43" s="359">
        <v>4302</v>
      </c>
      <c r="L43" s="359">
        <v>3911</v>
      </c>
      <c r="M43" s="360">
        <v>3510</v>
      </c>
    </row>
    <row r="44" spans="2:13" ht="27.75" customHeight="1" x14ac:dyDescent="0.15">
      <c r="B44" s="1186"/>
      <c r="C44" s="1187"/>
      <c r="D44" s="106"/>
      <c r="E44" s="1192" t="s">
        <v>34</v>
      </c>
      <c r="F44" s="1192"/>
      <c r="G44" s="1192"/>
      <c r="H44" s="1193"/>
      <c r="I44" s="358">
        <v>172</v>
      </c>
      <c r="J44" s="359">
        <v>138</v>
      </c>
      <c r="K44" s="359">
        <v>100</v>
      </c>
      <c r="L44" s="359">
        <v>84</v>
      </c>
      <c r="M44" s="360">
        <v>79</v>
      </c>
    </row>
    <row r="45" spans="2:13" ht="27.75" customHeight="1" x14ac:dyDescent="0.15">
      <c r="B45" s="1186"/>
      <c r="C45" s="1187"/>
      <c r="D45" s="106"/>
      <c r="E45" s="1192" t="s">
        <v>35</v>
      </c>
      <c r="F45" s="1192"/>
      <c r="G45" s="1192"/>
      <c r="H45" s="1193"/>
      <c r="I45" s="358">
        <v>1071</v>
      </c>
      <c r="J45" s="359">
        <v>1084</v>
      </c>
      <c r="K45" s="359">
        <v>926</v>
      </c>
      <c r="L45" s="359">
        <v>1039</v>
      </c>
      <c r="M45" s="360">
        <v>943</v>
      </c>
    </row>
    <row r="46" spans="2:13" ht="27.75" customHeight="1" x14ac:dyDescent="0.15">
      <c r="B46" s="1186"/>
      <c r="C46" s="1187"/>
      <c r="D46" s="107"/>
      <c r="E46" s="1192" t="s">
        <v>36</v>
      </c>
      <c r="F46" s="1192"/>
      <c r="G46" s="1192"/>
      <c r="H46" s="1193"/>
      <c r="I46" s="358" t="s">
        <v>494</v>
      </c>
      <c r="J46" s="359" t="s">
        <v>494</v>
      </c>
      <c r="K46" s="359" t="s">
        <v>494</v>
      </c>
      <c r="L46" s="359" t="s">
        <v>494</v>
      </c>
      <c r="M46" s="360" t="s">
        <v>494</v>
      </c>
    </row>
    <row r="47" spans="2:13" ht="27.75" customHeight="1" x14ac:dyDescent="0.15">
      <c r="B47" s="1186"/>
      <c r="C47" s="1187"/>
      <c r="D47" s="108"/>
      <c r="E47" s="1194" t="s">
        <v>37</v>
      </c>
      <c r="F47" s="1195"/>
      <c r="G47" s="1195"/>
      <c r="H47" s="1196"/>
      <c r="I47" s="358" t="s">
        <v>494</v>
      </c>
      <c r="J47" s="359" t="s">
        <v>494</v>
      </c>
      <c r="K47" s="359" t="s">
        <v>494</v>
      </c>
      <c r="L47" s="359" t="s">
        <v>494</v>
      </c>
      <c r="M47" s="360" t="s">
        <v>494</v>
      </c>
    </row>
    <row r="48" spans="2:13" ht="27.75" customHeight="1" x14ac:dyDescent="0.15">
      <c r="B48" s="1186"/>
      <c r="C48" s="1187"/>
      <c r="D48" s="106"/>
      <c r="E48" s="1192" t="s">
        <v>38</v>
      </c>
      <c r="F48" s="1192"/>
      <c r="G48" s="1192"/>
      <c r="H48" s="1193"/>
      <c r="I48" s="358" t="s">
        <v>494</v>
      </c>
      <c r="J48" s="359" t="s">
        <v>494</v>
      </c>
      <c r="K48" s="359" t="s">
        <v>494</v>
      </c>
      <c r="L48" s="359" t="s">
        <v>494</v>
      </c>
      <c r="M48" s="360" t="s">
        <v>494</v>
      </c>
    </row>
    <row r="49" spans="2:13" ht="27.75" customHeight="1" x14ac:dyDescent="0.15">
      <c r="B49" s="1188"/>
      <c r="C49" s="1189"/>
      <c r="D49" s="106"/>
      <c r="E49" s="1192" t="s">
        <v>39</v>
      </c>
      <c r="F49" s="1192"/>
      <c r="G49" s="1192"/>
      <c r="H49" s="1193"/>
      <c r="I49" s="358" t="s">
        <v>494</v>
      </c>
      <c r="J49" s="359" t="s">
        <v>494</v>
      </c>
      <c r="K49" s="359" t="s">
        <v>494</v>
      </c>
      <c r="L49" s="359" t="s">
        <v>494</v>
      </c>
      <c r="M49" s="360" t="s">
        <v>494</v>
      </c>
    </row>
    <row r="50" spans="2:13" ht="27.75" customHeight="1" x14ac:dyDescent="0.15">
      <c r="B50" s="1197" t="s">
        <v>40</v>
      </c>
      <c r="C50" s="1198"/>
      <c r="D50" s="109"/>
      <c r="E50" s="1192" t="s">
        <v>41</v>
      </c>
      <c r="F50" s="1192"/>
      <c r="G50" s="1192"/>
      <c r="H50" s="1193"/>
      <c r="I50" s="358">
        <v>4888</v>
      </c>
      <c r="J50" s="359">
        <v>4959</v>
      </c>
      <c r="K50" s="359">
        <v>5561</v>
      </c>
      <c r="L50" s="359">
        <v>5529</v>
      </c>
      <c r="M50" s="360">
        <v>5337</v>
      </c>
    </row>
    <row r="51" spans="2:13" ht="27.75" customHeight="1" x14ac:dyDescent="0.15">
      <c r="B51" s="1186"/>
      <c r="C51" s="1187"/>
      <c r="D51" s="106"/>
      <c r="E51" s="1192" t="s">
        <v>42</v>
      </c>
      <c r="F51" s="1192"/>
      <c r="G51" s="1192"/>
      <c r="H51" s="1193"/>
      <c r="I51" s="358">
        <v>143</v>
      </c>
      <c r="J51" s="359">
        <v>122</v>
      </c>
      <c r="K51" s="359">
        <v>100</v>
      </c>
      <c r="L51" s="359">
        <v>81</v>
      </c>
      <c r="M51" s="360">
        <v>64</v>
      </c>
    </row>
    <row r="52" spans="2:13" ht="27.75" customHeight="1" x14ac:dyDescent="0.15">
      <c r="B52" s="1188"/>
      <c r="C52" s="1189"/>
      <c r="D52" s="106"/>
      <c r="E52" s="1192" t="s">
        <v>43</v>
      </c>
      <c r="F52" s="1192"/>
      <c r="G52" s="1192"/>
      <c r="H52" s="1193"/>
      <c r="I52" s="358">
        <v>11673</v>
      </c>
      <c r="J52" s="359">
        <v>11114</v>
      </c>
      <c r="K52" s="359">
        <v>10356</v>
      </c>
      <c r="L52" s="359">
        <v>9549</v>
      </c>
      <c r="M52" s="360">
        <v>9147</v>
      </c>
    </row>
    <row r="53" spans="2:13" ht="27.75" customHeight="1" thickBot="1" x14ac:dyDescent="0.2">
      <c r="B53" s="1199" t="s">
        <v>19</v>
      </c>
      <c r="C53" s="1200"/>
      <c r="D53" s="110"/>
      <c r="E53" s="1201" t="s">
        <v>44</v>
      </c>
      <c r="F53" s="1201"/>
      <c r="G53" s="1201"/>
      <c r="H53" s="1202"/>
      <c r="I53" s="361">
        <v>-296</v>
      </c>
      <c r="J53" s="362">
        <v>-708</v>
      </c>
      <c r="K53" s="362">
        <v>-1725</v>
      </c>
      <c r="L53" s="362">
        <v>-1785</v>
      </c>
      <c r="M53" s="363">
        <v>-2093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rQRHOPMvvQH/OMk9XJ+/aAsKVUWNIF8A+OBez3IdBW+H4fWijT+hRf1FDzkHBIx6dk9WlUKFp6jzqIcdQ1PDw==" saltValue="g32++hvAUR3J6Ph+XWRH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08" t="s">
        <v>46</v>
      </c>
      <c r="D55" s="1208"/>
      <c r="E55" s="1209"/>
      <c r="F55" s="122">
        <v>1773</v>
      </c>
      <c r="G55" s="122">
        <v>1838</v>
      </c>
      <c r="H55" s="123">
        <v>1845</v>
      </c>
    </row>
    <row r="56" spans="2:8" ht="52.5" customHeight="1" x14ac:dyDescent="0.15">
      <c r="B56" s="124"/>
      <c r="C56" s="1210" t="s">
        <v>47</v>
      </c>
      <c r="D56" s="1210"/>
      <c r="E56" s="1211"/>
      <c r="F56" s="125">
        <v>762</v>
      </c>
      <c r="G56" s="125">
        <v>764</v>
      </c>
      <c r="H56" s="126">
        <v>796</v>
      </c>
    </row>
    <row r="57" spans="2:8" ht="53.25" customHeight="1" x14ac:dyDescent="0.15">
      <c r="B57" s="124"/>
      <c r="C57" s="1212" t="s">
        <v>48</v>
      </c>
      <c r="D57" s="1212"/>
      <c r="E57" s="1213"/>
      <c r="F57" s="127">
        <v>3911</v>
      </c>
      <c r="G57" s="127">
        <v>3706</v>
      </c>
      <c r="H57" s="128">
        <v>3424</v>
      </c>
    </row>
    <row r="58" spans="2:8" ht="45.75" customHeight="1" x14ac:dyDescent="0.15">
      <c r="B58" s="129"/>
      <c r="C58" s="1203" t="s">
        <v>566</v>
      </c>
      <c r="D58" s="1204"/>
      <c r="E58" s="1205"/>
      <c r="F58" s="130">
        <v>1400</v>
      </c>
      <c r="G58" s="130">
        <v>1383</v>
      </c>
      <c r="H58" s="131">
        <v>1368</v>
      </c>
    </row>
    <row r="59" spans="2:8" ht="45.75" customHeight="1" x14ac:dyDescent="0.15">
      <c r="B59" s="129"/>
      <c r="C59" s="1203" t="s">
        <v>565</v>
      </c>
      <c r="D59" s="1204"/>
      <c r="E59" s="1205"/>
      <c r="F59" s="130">
        <v>1706</v>
      </c>
      <c r="G59" s="130">
        <v>1528</v>
      </c>
      <c r="H59" s="131">
        <v>1351</v>
      </c>
    </row>
    <row r="60" spans="2:8" ht="45.75" customHeight="1" x14ac:dyDescent="0.15">
      <c r="B60" s="129"/>
      <c r="C60" s="1203" t="s">
        <v>567</v>
      </c>
      <c r="D60" s="1204"/>
      <c r="E60" s="1205"/>
      <c r="F60" s="130">
        <v>529</v>
      </c>
      <c r="G60" s="130">
        <v>519</v>
      </c>
      <c r="H60" s="131">
        <v>481</v>
      </c>
    </row>
    <row r="61" spans="2:8" ht="45.75" customHeight="1" x14ac:dyDescent="0.15">
      <c r="B61" s="129"/>
      <c r="C61" s="1203" t="s">
        <v>569</v>
      </c>
      <c r="D61" s="1204"/>
      <c r="E61" s="1205"/>
      <c r="F61" s="130">
        <v>120</v>
      </c>
      <c r="G61" s="130">
        <v>121</v>
      </c>
      <c r="H61" s="131">
        <v>86</v>
      </c>
    </row>
    <row r="62" spans="2:8" ht="45.75" customHeight="1" thickBot="1" x14ac:dyDescent="0.2">
      <c r="B62" s="132"/>
      <c r="C62" s="1203" t="s">
        <v>568</v>
      </c>
      <c r="D62" s="1204"/>
      <c r="E62" s="1205"/>
      <c r="F62" s="133">
        <v>27</v>
      </c>
      <c r="G62" s="133">
        <v>39</v>
      </c>
      <c r="H62" s="134">
        <v>49</v>
      </c>
    </row>
    <row r="63" spans="2:8" ht="52.5" customHeight="1" thickBot="1" x14ac:dyDescent="0.2">
      <c r="B63" s="135"/>
      <c r="C63" s="1206" t="s">
        <v>49</v>
      </c>
      <c r="D63" s="1206"/>
      <c r="E63" s="1207"/>
      <c r="F63" s="136">
        <v>6446</v>
      </c>
      <c r="G63" s="136">
        <v>6308</v>
      </c>
      <c r="H63" s="137">
        <v>6065</v>
      </c>
    </row>
    <row r="64" spans="2:8" x14ac:dyDescent="0.15"/>
  </sheetData>
  <sheetProtection algorithmName="SHA-512" hashValue="NAHeZxDHd3DXF0UP4/uGWz80yYXb2EDJgDhK9bxsUNSMTdjDkP7bIxd5JWaPga9ccSSejy6WbLUSW7A0QA2Xaw==" saltValue="pDQ/+sdEKG9/+15Jqt38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90497</v>
      </c>
      <c r="E3" s="156"/>
      <c r="F3" s="157">
        <v>113347</v>
      </c>
      <c r="G3" s="158"/>
      <c r="H3" s="159"/>
    </row>
    <row r="4" spans="1:8" x14ac:dyDescent="0.15">
      <c r="A4" s="160"/>
      <c r="B4" s="161"/>
      <c r="C4" s="162"/>
      <c r="D4" s="163">
        <v>40494</v>
      </c>
      <c r="E4" s="164"/>
      <c r="F4" s="165">
        <v>58728</v>
      </c>
      <c r="G4" s="166"/>
      <c r="H4" s="167"/>
    </row>
    <row r="5" spans="1:8" x14ac:dyDescent="0.15">
      <c r="A5" s="148" t="s">
        <v>527</v>
      </c>
      <c r="B5" s="153"/>
      <c r="C5" s="154"/>
      <c r="D5" s="155">
        <v>82271</v>
      </c>
      <c r="E5" s="156"/>
      <c r="F5" s="157">
        <v>125418</v>
      </c>
      <c r="G5" s="158"/>
      <c r="H5" s="159"/>
    </row>
    <row r="6" spans="1:8" x14ac:dyDescent="0.15">
      <c r="A6" s="160"/>
      <c r="B6" s="161"/>
      <c r="C6" s="162"/>
      <c r="D6" s="163">
        <v>31920</v>
      </c>
      <c r="E6" s="164"/>
      <c r="F6" s="165">
        <v>60445</v>
      </c>
      <c r="G6" s="166"/>
      <c r="H6" s="167"/>
    </row>
    <row r="7" spans="1:8" x14ac:dyDescent="0.15">
      <c r="A7" s="148" t="s">
        <v>528</v>
      </c>
      <c r="B7" s="153"/>
      <c r="C7" s="154"/>
      <c r="D7" s="155">
        <v>89023</v>
      </c>
      <c r="E7" s="156"/>
      <c r="F7" s="157">
        <v>108384</v>
      </c>
      <c r="G7" s="158"/>
      <c r="H7" s="159"/>
    </row>
    <row r="8" spans="1:8" x14ac:dyDescent="0.15">
      <c r="A8" s="160"/>
      <c r="B8" s="161"/>
      <c r="C8" s="162"/>
      <c r="D8" s="163">
        <v>31014</v>
      </c>
      <c r="E8" s="164"/>
      <c r="F8" s="165">
        <v>51153</v>
      </c>
      <c r="G8" s="166"/>
      <c r="H8" s="167"/>
    </row>
    <row r="9" spans="1:8" x14ac:dyDescent="0.15">
      <c r="A9" s="148" t="s">
        <v>529</v>
      </c>
      <c r="B9" s="153"/>
      <c r="C9" s="154"/>
      <c r="D9" s="155">
        <v>80584</v>
      </c>
      <c r="E9" s="156"/>
      <c r="F9" s="157">
        <v>80959</v>
      </c>
      <c r="G9" s="158"/>
      <c r="H9" s="159"/>
    </row>
    <row r="10" spans="1:8" x14ac:dyDescent="0.15">
      <c r="A10" s="160"/>
      <c r="B10" s="161"/>
      <c r="C10" s="162"/>
      <c r="D10" s="163">
        <v>55402</v>
      </c>
      <c r="E10" s="164"/>
      <c r="F10" s="165">
        <v>43928</v>
      </c>
      <c r="G10" s="166"/>
      <c r="H10" s="167"/>
    </row>
    <row r="11" spans="1:8" x14ac:dyDescent="0.15">
      <c r="A11" s="148" t="s">
        <v>530</v>
      </c>
      <c r="B11" s="153"/>
      <c r="C11" s="154"/>
      <c r="D11" s="155">
        <v>88647</v>
      </c>
      <c r="E11" s="156"/>
      <c r="F11" s="157">
        <v>117242</v>
      </c>
      <c r="G11" s="158"/>
      <c r="H11" s="159"/>
    </row>
    <row r="12" spans="1:8" x14ac:dyDescent="0.15">
      <c r="A12" s="160"/>
      <c r="B12" s="161"/>
      <c r="C12" s="168"/>
      <c r="D12" s="163">
        <v>56322</v>
      </c>
      <c r="E12" s="164"/>
      <c r="F12" s="165">
        <v>59234</v>
      </c>
      <c r="G12" s="166"/>
      <c r="H12" s="167"/>
    </row>
    <row r="13" spans="1:8" x14ac:dyDescent="0.15">
      <c r="A13" s="148"/>
      <c r="B13" s="153"/>
      <c r="C13" s="169"/>
      <c r="D13" s="170">
        <v>86204</v>
      </c>
      <c r="E13" s="171"/>
      <c r="F13" s="172">
        <v>109070</v>
      </c>
      <c r="G13" s="173"/>
      <c r="H13" s="159"/>
    </row>
    <row r="14" spans="1:8" x14ac:dyDescent="0.15">
      <c r="A14" s="160"/>
      <c r="B14" s="161"/>
      <c r="C14" s="162"/>
      <c r="D14" s="163">
        <v>43030</v>
      </c>
      <c r="E14" s="164"/>
      <c r="F14" s="165">
        <v>54698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5.35</v>
      </c>
      <c r="C19" s="174">
        <f>ROUND(VALUE(SUBSTITUTE(実質収支比率等に係る経年分析!G$48,"▲","-")),2)</f>
        <v>5.47</v>
      </c>
      <c r="D19" s="174">
        <f>ROUND(VALUE(SUBSTITUTE(実質収支比率等に係る経年分析!H$48,"▲","-")),2)</f>
        <v>6.2</v>
      </c>
      <c r="E19" s="174">
        <f>ROUND(VALUE(SUBSTITUTE(実質収支比率等に係る経年分析!I$48,"▲","-")),2)</f>
        <v>7.13</v>
      </c>
      <c r="F19" s="174">
        <f>ROUND(VALUE(SUBSTITUTE(実質収支比率等に係る経年分析!J$48,"▲","-")),2)</f>
        <v>6.12</v>
      </c>
    </row>
    <row r="20" spans="1:11" x14ac:dyDescent="0.15">
      <c r="A20" s="174" t="s">
        <v>53</v>
      </c>
      <c r="B20" s="174">
        <f>ROUND(VALUE(SUBSTITUTE(実質収支比率等に係る経年分析!F$47,"▲","-")),2)</f>
        <v>27.52</v>
      </c>
      <c r="C20" s="174">
        <f>ROUND(VALUE(SUBSTITUTE(実質収支比率等に係る経年分析!G$47,"▲","-")),2)</f>
        <v>25.2</v>
      </c>
      <c r="D20" s="174">
        <f>ROUND(VALUE(SUBSTITUTE(実質収支比率等に係る経年分析!H$47,"▲","-")),2)</f>
        <v>24.41</v>
      </c>
      <c r="E20" s="174">
        <f>ROUND(VALUE(SUBSTITUTE(実質収支比率等に係る経年分析!I$47,"▲","-")),2)</f>
        <v>26.23</v>
      </c>
      <c r="F20" s="174">
        <f>ROUND(VALUE(SUBSTITUTE(実質収支比率等に係る経年分析!J$47,"▲","-")),2)</f>
        <v>26.64</v>
      </c>
    </row>
    <row r="21" spans="1:11" x14ac:dyDescent="0.15">
      <c r="A21" s="174" t="s">
        <v>54</v>
      </c>
      <c r="B21" s="174">
        <f>IF(ISNUMBER(VALUE(SUBSTITUTE(実質収支比率等に係る経年分析!F$49,"▲","-"))),ROUND(VALUE(SUBSTITUTE(実質収支比率等に係る経年分析!F$49,"▲","-")),2),NA())</f>
        <v>-3.79</v>
      </c>
      <c r="C21" s="174">
        <f>IF(ISNUMBER(VALUE(SUBSTITUTE(実質収支比率等に係る経年分析!G$49,"▲","-"))),ROUND(VALUE(SUBSTITUTE(実質収支比率等に係る経年分析!G$49,"▲","-")),2),NA())</f>
        <v>-0.88</v>
      </c>
      <c r="D21" s="174">
        <f>IF(ISNUMBER(VALUE(SUBSTITUTE(実質収支比率等に係る経年分析!H$49,"▲","-"))),ROUND(VALUE(SUBSTITUTE(実質収支比率等に係る経年分析!H$49,"▲","-")),2),NA())</f>
        <v>1</v>
      </c>
      <c r="E21" s="174">
        <f>IF(ISNUMBER(VALUE(SUBSTITUTE(実質収支比率等に係る経年分析!I$49,"▲","-"))),ROUND(VALUE(SUBSTITUTE(実質収支比率等に係る経年分析!I$49,"▲","-")),2),NA())</f>
        <v>1.63</v>
      </c>
      <c r="F21" s="174">
        <f>IF(ISNUMBER(VALUE(SUBSTITUTE(実質収支比率等に係る経年分析!J$49,"▲","-"))),ROUND(VALUE(SUBSTITUTE(実質収支比率等に係る経年分析!J$49,"▲","-")),2),NA())</f>
        <v>-0.98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0.14000000000000001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1.98</v>
      </c>
    </row>
    <row r="34" spans="1:16" x14ac:dyDescent="0.15">
      <c r="A34" s="175" t="str">
        <f>IF(連結実質赤字比率に係る赤字・黒字の構成分析!C$36="",NA(),連結実質赤字比率に係る赤字・黒字の構成分析!C$36)</f>
        <v>農業集落排水事業特別会計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4.5999999999999996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4.9000000000000004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1434</v>
      </c>
      <c r="E42" s="176"/>
      <c r="F42" s="176"/>
      <c r="G42" s="176">
        <f>'実質公債費比率（分子）の構造'!L$52</f>
        <v>1433</v>
      </c>
      <c r="H42" s="176"/>
      <c r="I42" s="176"/>
      <c r="J42" s="176">
        <f>'実質公債費比率（分子）の構造'!M$52</f>
        <v>1403</v>
      </c>
      <c r="K42" s="176"/>
      <c r="L42" s="176"/>
      <c r="M42" s="176">
        <f>'実質公債費比率（分子）の構造'!N$52</f>
        <v>1388</v>
      </c>
      <c r="N42" s="176"/>
      <c r="O42" s="176"/>
      <c r="P42" s="176">
        <f>'実質公債費比率（分子）の構造'!O$52</f>
        <v>1343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40</v>
      </c>
      <c r="C45" s="176"/>
      <c r="D45" s="176"/>
      <c r="E45" s="176">
        <f>'実質公債費比率（分子）の構造'!L$49</f>
        <v>40</v>
      </c>
      <c r="F45" s="176"/>
      <c r="G45" s="176"/>
      <c r="H45" s="176">
        <f>'実質公債費比率（分子）の構造'!M$49</f>
        <v>39</v>
      </c>
      <c r="I45" s="176"/>
      <c r="J45" s="176"/>
      <c r="K45" s="176">
        <f>'実質公債費比率（分子）の構造'!N$49</f>
        <v>34</v>
      </c>
      <c r="L45" s="176"/>
      <c r="M45" s="176"/>
      <c r="N45" s="176">
        <f>'実質公債費比率（分子）の構造'!O$49</f>
        <v>35</v>
      </c>
      <c r="O45" s="176"/>
      <c r="P45" s="176"/>
    </row>
    <row r="46" spans="1:16" x14ac:dyDescent="0.15">
      <c r="A46" s="176" t="s">
        <v>64</v>
      </c>
      <c r="B46" s="176">
        <f>'実質公債費比率（分子）の構造'!K$48</f>
        <v>576</v>
      </c>
      <c r="C46" s="176"/>
      <c r="D46" s="176"/>
      <c r="E46" s="176">
        <f>'実質公債費比率（分子）の構造'!L$48</f>
        <v>545</v>
      </c>
      <c r="F46" s="176"/>
      <c r="G46" s="176"/>
      <c r="H46" s="176">
        <f>'実質公債費比率（分子）の構造'!M$48</f>
        <v>566</v>
      </c>
      <c r="I46" s="176"/>
      <c r="J46" s="176"/>
      <c r="K46" s="176">
        <f>'実質公債費比率（分子）の構造'!N$48</f>
        <v>584</v>
      </c>
      <c r="L46" s="176"/>
      <c r="M46" s="176"/>
      <c r="N46" s="176">
        <f>'実質公債費比率（分子）の構造'!O$48</f>
        <v>572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1401</v>
      </c>
      <c r="C49" s="176"/>
      <c r="D49" s="176"/>
      <c r="E49" s="176">
        <f>'実質公債費比率（分子）の構造'!L$45</f>
        <v>1405</v>
      </c>
      <c r="F49" s="176"/>
      <c r="G49" s="176"/>
      <c r="H49" s="176">
        <f>'実質公債費比率（分子）の構造'!M$45</f>
        <v>1369</v>
      </c>
      <c r="I49" s="176"/>
      <c r="J49" s="176"/>
      <c r="K49" s="176">
        <f>'実質公債費比率（分子）の構造'!N$45</f>
        <v>1351</v>
      </c>
      <c r="L49" s="176"/>
      <c r="M49" s="176"/>
      <c r="N49" s="176">
        <f>'実質公債費比率（分子）の構造'!O$45</f>
        <v>1335</v>
      </c>
      <c r="O49" s="176"/>
      <c r="P49" s="176"/>
    </row>
    <row r="50" spans="1:16" x14ac:dyDescent="0.15">
      <c r="A50" s="176" t="s">
        <v>67</v>
      </c>
      <c r="B50" s="176" t="e">
        <f>NA()</f>
        <v>#N/A</v>
      </c>
      <c r="C50" s="176">
        <f>IF(ISNUMBER('実質公債費比率（分子）の構造'!K$53),'実質公債費比率（分子）の構造'!K$53,NA())</f>
        <v>583</v>
      </c>
      <c r="D50" s="176" t="e">
        <f>NA()</f>
        <v>#N/A</v>
      </c>
      <c r="E50" s="176" t="e">
        <f>NA()</f>
        <v>#N/A</v>
      </c>
      <c r="F50" s="176">
        <f>IF(ISNUMBER('実質公債費比率（分子）の構造'!L$53),'実質公債費比率（分子）の構造'!L$53,NA())</f>
        <v>557</v>
      </c>
      <c r="G50" s="176" t="e">
        <f>NA()</f>
        <v>#N/A</v>
      </c>
      <c r="H50" s="176" t="e">
        <f>NA()</f>
        <v>#N/A</v>
      </c>
      <c r="I50" s="176">
        <f>IF(ISNUMBER('実質公債費比率（分子）の構造'!M$53),'実質公債費比率（分子）の構造'!M$53,NA())</f>
        <v>571</v>
      </c>
      <c r="J50" s="176" t="e">
        <f>NA()</f>
        <v>#N/A</v>
      </c>
      <c r="K50" s="176" t="e">
        <f>NA()</f>
        <v>#N/A</v>
      </c>
      <c r="L50" s="176">
        <f>IF(ISNUMBER('実質公債費比率（分子）の構造'!N$53),'実質公債費比率（分子）の構造'!N$53,NA())</f>
        <v>581</v>
      </c>
      <c r="M50" s="176" t="e">
        <f>NA()</f>
        <v>#N/A</v>
      </c>
      <c r="N50" s="176" t="e">
        <f>NA()</f>
        <v>#N/A</v>
      </c>
      <c r="O50" s="176">
        <f>IF(ISNUMBER('実質公債費比率（分子）の構造'!O$53),'実質公債費比率（分子）の構造'!O$53,NA())</f>
        <v>599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11673</v>
      </c>
      <c r="E56" s="175"/>
      <c r="F56" s="175"/>
      <c r="G56" s="175">
        <f>'将来負担比率（分子）の構造'!J$52</f>
        <v>11114</v>
      </c>
      <c r="H56" s="175"/>
      <c r="I56" s="175"/>
      <c r="J56" s="175">
        <f>'将来負担比率（分子）の構造'!K$52</f>
        <v>10356</v>
      </c>
      <c r="K56" s="175"/>
      <c r="L56" s="175"/>
      <c r="M56" s="175">
        <f>'将来負担比率（分子）の構造'!L$52</f>
        <v>9549</v>
      </c>
      <c r="N56" s="175"/>
      <c r="O56" s="175"/>
      <c r="P56" s="175">
        <f>'将来負担比率（分子）の構造'!M$52</f>
        <v>9147</v>
      </c>
    </row>
    <row r="57" spans="1:16" x14ac:dyDescent="0.15">
      <c r="A57" s="175" t="s">
        <v>42</v>
      </c>
      <c r="B57" s="175"/>
      <c r="C57" s="175"/>
      <c r="D57" s="175">
        <f>'将来負担比率（分子）の構造'!I$51</f>
        <v>143</v>
      </c>
      <c r="E57" s="175"/>
      <c r="F57" s="175"/>
      <c r="G57" s="175">
        <f>'将来負担比率（分子）の構造'!J$51</f>
        <v>122</v>
      </c>
      <c r="H57" s="175"/>
      <c r="I57" s="175"/>
      <c r="J57" s="175">
        <f>'将来負担比率（分子）の構造'!K$51</f>
        <v>100</v>
      </c>
      <c r="K57" s="175"/>
      <c r="L57" s="175"/>
      <c r="M57" s="175">
        <f>'将来負担比率（分子）の構造'!L$51</f>
        <v>81</v>
      </c>
      <c r="N57" s="175"/>
      <c r="O57" s="175"/>
      <c r="P57" s="175">
        <f>'将来負担比率（分子）の構造'!M$51</f>
        <v>64</v>
      </c>
    </row>
    <row r="58" spans="1:16" x14ac:dyDescent="0.15">
      <c r="A58" s="175" t="s">
        <v>41</v>
      </c>
      <c r="B58" s="175"/>
      <c r="C58" s="175"/>
      <c r="D58" s="175">
        <f>'将来負担比率（分子）の構造'!I$50</f>
        <v>4888</v>
      </c>
      <c r="E58" s="175"/>
      <c r="F58" s="175"/>
      <c r="G58" s="175">
        <f>'将来負担比率（分子）の構造'!J$50</f>
        <v>4959</v>
      </c>
      <c r="H58" s="175"/>
      <c r="I58" s="175"/>
      <c r="J58" s="175">
        <f>'将来負担比率（分子）の構造'!K$50</f>
        <v>5561</v>
      </c>
      <c r="K58" s="175"/>
      <c r="L58" s="175"/>
      <c r="M58" s="175">
        <f>'将来負担比率（分子）の構造'!L$50</f>
        <v>5529</v>
      </c>
      <c r="N58" s="175"/>
      <c r="O58" s="175"/>
      <c r="P58" s="175">
        <f>'将来負担比率（分子）の構造'!M$50</f>
        <v>5337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1071</v>
      </c>
      <c r="C62" s="175"/>
      <c r="D62" s="175"/>
      <c r="E62" s="175">
        <f>'将来負担比率（分子）の構造'!J$45</f>
        <v>1084</v>
      </c>
      <c r="F62" s="175"/>
      <c r="G62" s="175"/>
      <c r="H62" s="175">
        <f>'将来負担比率（分子）の構造'!K$45</f>
        <v>926</v>
      </c>
      <c r="I62" s="175"/>
      <c r="J62" s="175"/>
      <c r="K62" s="175">
        <f>'将来負担比率（分子）の構造'!L$45</f>
        <v>1039</v>
      </c>
      <c r="L62" s="175"/>
      <c r="M62" s="175"/>
      <c r="N62" s="175">
        <f>'将来負担比率（分子）の構造'!M$45</f>
        <v>943</v>
      </c>
      <c r="O62" s="175"/>
      <c r="P62" s="175"/>
    </row>
    <row r="63" spans="1:16" x14ac:dyDescent="0.15">
      <c r="A63" s="175" t="s">
        <v>34</v>
      </c>
      <c r="B63" s="175">
        <f>'将来負担比率（分子）の構造'!I$44</f>
        <v>172</v>
      </c>
      <c r="C63" s="175"/>
      <c r="D63" s="175"/>
      <c r="E63" s="175">
        <f>'将来負担比率（分子）の構造'!J$44</f>
        <v>138</v>
      </c>
      <c r="F63" s="175"/>
      <c r="G63" s="175"/>
      <c r="H63" s="175">
        <f>'将来負担比率（分子）の構造'!K$44</f>
        <v>100</v>
      </c>
      <c r="I63" s="175"/>
      <c r="J63" s="175"/>
      <c r="K63" s="175">
        <f>'将来負担比率（分子）の構造'!L$44</f>
        <v>84</v>
      </c>
      <c r="L63" s="175"/>
      <c r="M63" s="175"/>
      <c r="N63" s="175">
        <f>'将来負担比率（分子）の構造'!M$44</f>
        <v>79</v>
      </c>
      <c r="O63" s="175"/>
      <c r="P63" s="175"/>
    </row>
    <row r="64" spans="1:16" x14ac:dyDescent="0.15">
      <c r="A64" s="175" t="s">
        <v>33</v>
      </c>
      <c r="B64" s="175">
        <f>'将来負担比率（分子）の構造'!I$43</f>
        <v>5158</v>
      </c>
      <c r="C64" s="175"/>
      <c r="D64" s="175"/>
      <c r="E64" s="175">
        <f>'将来負担比率（分子）の構造'!J$43</f>
        <v>4734</v>
      </c>
      <c r="F64" s="175"/>
      <c r="G64" s="175"/>
      <c r="H64" s="175">
        <f>'将来負担比率（分子）の構造'!K$43</f>
        <v>4302</v>
      </c>
      <c r="I64" s="175"/>
      <c r="J64" s="175"/>
      <c r="K64" s="175">
        <f>'将来負担比率（分子）の構造'!L$43</f>
        <v>3911</v>
      </c>
      <c r="L64" s="175"/>
      <c r="M64" s="175"/>
      <c r="N64" s="175">
        <f>'将来負担比率（分子）の構造'!M$43</f>
        <v>3510</v>
      </c>
      <c r="O64" s="175"/>
      <c r="P64" s="175"/>
    </row>
    <row r="65" spans="1:16" x14ac:dyDescent="0.15">
      <c r="A65" s="175" t="s">
        <v>32</v>
      </c>
      <c r="B65" s="175">
        <f>'将来負担比率（分子）の構造'!I$42</f>
        <v>3</v>
      </c>
      <c r="C65" s="175"/>
      <c r="D65" s="175"/>
      <c r="E65" s="175">
        <f>'将来負担比率（分子）の構造'!J$42</f>
        <v>2</v>
      </c>
      <c r="F65" s="175"/>
      <c r="G65" s="175"/>
      <c r="H65" s="175">
        <f>'将来負担比率（分子）の構造'!K$42</f>
        <v>1</v>
      </c>
      <c r="I65" s="175"/>
      <c r="J65" s="175"/>
      <c r="K65" s="175">
        <f>'将来負担比率（分子）の構造'!L$42</f>
        <v>0</v>
      </c>
      <c r="L65" s="175"/>
      <c r="M65" s="175"/>
      <c r="N65" s="175">
        <f>'将来負担比率（分子）の構造'!M$42</f>
        <v>0</v>
      </c>
      <c r="O65" s="175"/>
      <c r="P65" s="175"/>
    </row>
    <row r="66" spans="1:16" x14ac:dyDescent="0.15">
      <c r="A66" s="175" t="s">
        <v>31</v>
      </c>
      <c r="B66" s="175">
        <f>'将来負担比率（分子）の構造'!I$41</f>
        <v>10005</v>
      </c>
      <c r="C66" s="175"/>
      <c r="D66" s="175"/>
      <c r="E66" s="175">
        <f>'将来負担比率（分子）の構造'!J$41</f>
        <v>9530</v>
      </c>
      <c r="F66" s="175"/>
      <c r="G66" s="175"/>
      <c r="H66" s="175">
        <f>'将来負担比率（分子）の構造'!K$41</f>
        <v>8963</v>
      </c>
      <c r="I66" s="175"/>
      <c r="J66" s="175"/>
      <c r="K66" s="175">
        <f>'将来負担比率（分子）の構造'!L$41</f>
        <v>8338</v>
      </c>
      <c r="L66" s="175"/>
      <c r="M66" s="175"/>
      <c r="N66" s="175">
        <f>'将来負担比率（分子）の構造'!M$41</f>
        <v>7922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1773</v>
      </c>
      <c r="C72" s="179">
        <f>基金残高に係る経年分析!G55</f>
        <v>1838</v>
      </c>
      <c r="D72" s="179">
        <f>基金残高に係る経年分析!H55</f>
        <v>1845</v>
      </c>
    </row>
    <row r="73" spans="1:16" x14ac:dyDescent="0.15">
      <c r="A73" s="178" t="s">
        <v>74</v>
      </c>
      <c r="B73" s="179">
        <f>基金残高に係る経年分析!F56</f>
        <v>762</v>
      </c>
      <c r="C73" s="179">
        <f>基金残高に係る経年分析!G56</f>
        <v>764</v>
      </c>
      <c r="D73" s="179">
        <f>基金残高に係る経年分析!H56</f>
        <v>796</v>
      </c>
    </row>
    <row r="74" spans="1:16" x14ac:dyDescent="0.15">
      <c r="A74" s="178" t="s">
        <v>75</v>
      </c>
      <c r="B74" s="179">
        <f>基金残高に係る経年分析!F57</f>
        <v>3911</v>
      </c>
      <c r="C74" s="179">
        <f>基金残高に係る経年分析!G57</f>
        <v>3706</v>
      </c>
      <c r="D74" s="179">
        <f>基金残高に係る経年分析!H57</f>
        <v>3424</v>
      </c>
    </row>
  </sheetData>
  <sheetProtection algorithmName="SHA-512" hashValue="HIOcYWnWo75Rg8KPFsC0DNsyBCaFwws1JLVkIA6sHJI/b2m0WBNR1ZgUe7FeA3XTRC7ifT+qOpxBQ43C+4PWuw==" saltValue="05ZXHxXKWClrE8OclX3pl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2025-03-19T06:58:23Z</cp:lastPrinted>
  <dcterms:created xsi:type="dcterms:W3CDTF">2025-02-19T04:01:52Z</dcterms:created>
  <dcterms:modified xsi:type="dcterms:W3CDTF">2025-03-19T06:59:46Z</dcterms:modified>
  <cp:category/>
</cp:coreProperties>
</file>